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ilisateur\Dropbox\Work\ULg Work\Projects\P08 Validation of SAFIR\Citations and comparisons with SAFIR\"/>
    </mc:Choice>
  </mc:AlternateContent>
  <bookViews>
    <workbookView xWindow="0" yWindow="0" windowWidth="28800" windowHeight="12624"/>
  </bookViews>
  <sheets>
    <sheet name="Citations SAFIR" sheetId="4" r:id="rId1"/>
    <sheet name="Stats Citations" sheetId="6" r:id="rId2"/>
    <sheet name="Comparisons SAFIR" sheetId="1" r:id="rId3"/>
    <sheet name="Stats Comparisons" sheetId="7" r:id="rId4"/>
  </sheets>
  <definedNames>
    <definedName name="_xlnm._FilterDatabase" localSheetId="0" hidden="1">'Citations SAFIR'!$B$3:$R$552</definedName>
    <definedName name="_xlnm._FilterDatabase" localSheetId="2" hidden="1">'Comparisons SAFIR'!$B$4:$W$137</definedName>
    <definedName name="_xlnm._FilterDatabase" localSheetId="1" hidden="1">'Stats Citations'!$A$4:$E$30</definedName>
    <definedName name="citation" localSheetId="0">'Citations SAFIR'!$E$166</definedName>
    <definedName name="_xlnm.Print_Area" localSheetId="0">'Citations SAFIR'!$C$3:$I$376</definedName>
    <definedName name="_xlnm.Print_Area" localSheetId="2">'Comparisons SAFIR'!$B$2:$W$117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6" l="1"/>
  <c r="C62" i="6" l="1"/>
  <c r="C61" i="6"/>
  <c r="B56" i="6"/>
  <c r="D56" i="6"/>
  <c r="C56" i="6"/>
  <c r="C199" i="7"/>
  <c r="D199" i="7"/>
  <c r="E199" i="7"/>
  <c r="F199" i="7"/>
  <c r="B199" i="7"/>
  <c r="L170" i="7"/>
  <c r="C170" i="7"/>
  <c r="D170" i="7"/>
  <c r="E170" i="7"/>
  <c r="F170" i="7"/>
  <c r="G170" i="7"/>
  <c r="H170" i="7"/>
  <c r="I170" i="7"/>
  <c r="J170" i="7"/>
  <c r="K170" i="7"/>
  <c r="B170" i="7"/>
  <c r="Q141" i="7"/>
  <c r="K141" i="7"/>
  <c r="L141" i="7"/>
  <c r="M141" i="7"/>
  <c r="N141" i="7"/>
  <c r="O141" i="7"/>
  <c r="P141" i="7"/>
  <c r="J141" i="7"/>
  <c r="E141" i="7"/>
  <c r="C141" i="7"/>
  <c r="D141" i="7"/>
  <c r="B141" i="7"/>
  <c r="C116" i="7"/>
  <c r="B116" i="7"/>
  <c r="C84" i="7"/>
  <c r="D84" i="7"/>
  <c r="E84" i="7"/>
  <c r="F84" i="7"/>
  <c r="G84" i="7"/>
  <c r="H84" i="7"/>
  <c r="I84" i="7"/>
  <c r="J84" i="7"/>
  <c r="K84" i="7"/>
  <c r="L84" i="7"/>
  <c r="B84" i="7"/>
  <c r="C55" i="7"/>
  <c r="D55" i="7"/>
  <c r="E55" i="7"/>
  <c r="F55" i="7"/>
  <c r="G55" i="7"/>
  <c r="I55" i="7"/>
  <c r="J55" i="7"/>
  <c r="K55" i="7"/>
  <c r="L55" i="7"/>
  <c r="M55" i="7"/>
  <c r="B55" i="7"/>
  <c r="C27" i="7"/>
  <c r="D27" i="7"/>
  <c r="E27" i="7"/>
  <c r="F27" i="7"/>
  <c r="G27" i="7"/>
  <c r="H27" i="7"/>
  <c r="I27" i="7"/>
  <c r="J27" i="7"/>
  <c r="K27" i="7"/>
  <c r="L27" i="7"/>
  <c r="M27" i="7"/>
  <c r="B27" i="7"/>
  <c r="D5" i="7"/>
  <c r="C5" i="7"/>
  <c r="B5" i="7"/>
  <c r="C64" i="6" l="1"/>
  <c r="E5" i="7"/>
  <c r="E56" i="6"/>
  <c r="F56" i="6" s="1"/>
  <c r="D57" i="6" s="1"/>
  <c r="B37" i="6"/>
  <c r="G40" i="6"/>
  <c r="F40" i="6"/>
  <c r="E40" i="6"/>
  <c r="D40" i="6"/>
  <c r="C40" i="6"/>
  <c r="G37" i="6"/>
  <c r="D37" i="6"/>
  <c r="E37" i="6"/>
  <c r="F37" i="6"/>
  <c r="C48" i="6"/>
  <c r="C47" i="6"/>
  <c r="C44" i="6"/>
  <c r="C45" i="6"/>
  <c r="C46" i="6"/>
  <c r="C43" i="6"/>
  <c r="F6" i="6"/>
  <c r="F7" i="6"/>
  <c r="F8" i="6"/>
  <c r="F9" i="6"/>
  <c r="F10" i="6"/>
  <c r="F11" i="6"/>
  <c r="F12" i="6"/>
  <c r="F13" i="6"/>
  <c r="F14" i="6"/>
  <c r="F15" i="6"/>
  <c r="F16" i="6"/>
  <c r="F17" i="6"/>
  <c r="F18" i="6"/>
  <c r="F19" i="6"/>
  <c r="F20" i="6"/>
  <c r="F21" i="6"/>
  <c r="F22" i="6"/>
  <c r="F23" i="6"/>
  <c r="F24" i="6"/>
  <c r="F25" i="6"/>
  <c r="F26" i="6"/>
  <c r="F27" i="6"/>
  <c r="F28" i="6"/>
  <c r="F29" i="6"/>
  <c r="F30" i="6"/>
  <c r="F5" i="6"/>
  <c r="E6" i="6"/>
  <c r="E7" i="6"/>
  <c r="E8" i="6"/>
  <c r="E9" i="6"/>
  <c r="E10" i="6"/>
  <c r="E11" i="6"/>
  <c r="E12" i="6"/>
  <c r="E13" i="6"/>
  <c r="E14" i="6"/>
  <c r="E15" i="6"/>
  <c r="E16" i="6"/>
  <c r="E17" i="6"/>
  <c r="E18" i="6"/>
  <c r="E19" i="6"/>
  <c r="E20" i="6"/>
  <c r="E21" i="6"/>
  <c r="E22" i="6"/>
  <c r="E23" i="6"/>
  <c r="E24" i="6"/>
  <c r="E25" i="6"/>
  <c r="E26" i="6"/>
  <c r="E27" i="6"/>
  <c r="E28" i="6"/>
  <c r="E29" i="6"/>
  <c r="E30" i="6"/>
  <c r="E5" i="6"/>
  <c r="D6" i="6"/>
  <c r="D7" i="6"/>
  <c r="D8" i="6"/>
  <c r="D9" i="6"/>
  <c r="D10" i="6"/>
  <c r="D11" i="6"/>
  <c r="D12" i="6"/>
  <c r="D13" i="6"/>
  <c r="D14" i="6"/>
  <c r="D15" i="6"/>
  <c r="D16" i="6"/>
  <c r="D17" i="6"/>
  <c r="D18" i="6"/>
  <c r="D19" i="6"/>
  <c r="D20" i="6"/>
  <c r="D21" i="6"/>
  <c r="D22" i="6"/>
  <c r="D23" i="6"/>
  <c r="D24" i="6"/>
  <c r="D25" i="6"/>
  <c r="D26" i="6"/>
  <c r="D27" i="6"/>
  <c r="D28" i="6"/>
  <c r="D29" i="6"/>
  <c r="D30" i="6"/>
  <c r="D5" i="6"/>
  <c r="C29" i="6"/>
  <c r="C30" i="6"/>
  <c r="C6" i="6"/>
  <c r="C7" i="6"/>
  <c r="C8" i="6"/>
  <c r="C9" i="6"/>
  <c r="C10" i="6"/>
  <c r="C11" i="6"/>
  <c r="C12" i="6"/>
  <c r="C13" i="6"/>
  <c r="C14" i="6"/>
  <c r="C15" i="6"/>
  <c r="C16" i="6"/>
  <c r="C17" i="6"/>
  <c r="C18" i="6"/>
  <c r="C19" i="6"/>
  <c r="C20" i="6"/>
  <c r="C21" i="6"/>
  <c r="C22" i="6"/>
  <c r="C23" i="6"/>
  <c r="C24" i="6"/>
  <c r="C25" i="6"/>
  <c r="C27" i="6"/>
  <c r="C28" i="6"/>
  <c r="C5" i="6"/>
  <c r="I9" i="7" l="1"/>
  <c r="C57" i="6"/>
  <c r="B57" i="6"/>
  <c r="E57" i="6"/>
  <c r="F32" i="6"/>
  <c r="D32" i="6"/>
  <c r="E32" i="6"/>
  <c r="C50" i="6"/>
  <c r="C32" i="6"/>
  <c r="Y11" i="6"/>
</calcChain>
</file>

<file path=xl/sharedStrings.xml><?xml version="1.0" encoding="utf-8"?>
<sst xmlns="http://schemas.openxmlformats.org/spreadsheetml/2006/main" count="9750" uniqueCount="2780">
  <si>
    <t>Year</t>
  </si>
  <si>
    <t>Title</t>
  </si>
  <si>
    <t>Authors</t>
  </si>
  <si>
    <t>Experimental tests and numerical modelling on slender steel columns at high temperatures</t>
  </si>
  <si>
    <t>Franssen, Zhao, Gernay</t>
  </si>
  <si>
    <t>Structural element</t>
  </si>
  <si>
    <t>Fire</t>
  </si>
  <si>
    <t>Lim, Buchanan, Moss, Franssen</t>
  </si>
  <si>
    <t>Numerical modelling of two-way reinforced concrete slabs in fire</t>
  </si>
  <si>
    <t>Engineering structurees</t>
  </si>
  <si>
    <t>Materials</t>
  </si>
  <si>
    <t>Gernay</t>
  </si>
  <si>
    <t>Fire Technology</t>
  </si>
  <si>
    <t>Gernay, Franssen</t>
  </si>
  <si>
    <t>Fire Safety Journal</t>
  </si>
  <si>
    <t>ACI Structural Journal</t>
  </si>
  <si>
    <t>A plastic-damage model for concrete in fire: Applications in structural fire engineering</t>
  </si>
  <si>
    <t>Journal of Structural Fire Engineering</t>
  </si>
  <si>
    <t>Chu, Gernay, Dotreppe, Franssen</t>
  </si>
  <si>
    <t>Steel hollow columns with an internal profile filled with self-compacting concrete under fire conditions</t>
  </si>
  <si>
    <t>Proceedings of the Romanian Academy</t>
  </si>
  <si>
    <t>Sauca</t>
  </si>
  <si>
    <t>Jana, Wang, Wald, Horová</t>
  </si>
  <si>
    <t>Temperatures and thermal boundary conditions in reverse channel connections to concrete filled steel sections during standard and natural fire tests</t>
  </si>
  <si>
    <t>Steel</t>
  </si>
  <si>
    <t>SHELL</t>
  </si>
  <si>
    <t>Reis, Lopes, Vila Real</t>
  </si>
  <si>
    <t>Numerical modelling of steel plate girders at normal and elevated temperatures</t>
  </si>
  <si>
    <t>Number</t>
  </si>
  <si>
    <t>Becker</t>
  </si>
  <si>
    <t>Thomas</t>
  </si>
  <si>
    <t>Wang</t>
  </si>
  <si>
    <t>Zhang</t>
  </si>
  <si>
    <t>Quiel</t>
  </si>
  <si>
    <t>Vila Real</t>
  </si>
  <si>
    <t>Ptchelintsev</t>
  </si>
  <si>
    <t>Xavier</t>
  </si>
  <si>
    <t>#</t>
  </si>
  <si>
    <t>ISO 834</t>
  </si>
  <si>
    <t>Load cases</t>
  </si>
  <si>
    <t>UDL</t>
  </si>
  <si>
    <t>10.1007/s10694-011-0222-0</t>
  </si>
  <si>
    <t>Reinforced concrete</t>
  </si>
  <si>
    <t>ISO 834 (one side)</t>
  </si>
  <si>
    <t>ISO 834 (all sides)</t>
  </si>
  <si>
    <t>until 50% of resistance - between 90 and 105 min</t>
  </si>
  <si>
    <t>The ETC (Explicit Transient Creep) concrete model introduced in SAFIR was proven to be more accurate then the EC2 model and retrieve results that show the same behaviour as the experimental tests to which they were compared</t>
  </si>
  <si>
    <t>Wu, Li, Chen</t>
  </si>
  <si>
    <t>Effect of heating and cooling on axially restrained RC columns with special-shaped cross-section</t>
  </si>
  <si>
    <t>10.1007/s10694-009-0091-y</t>
  </si>
  <si>
    <t>no</t>
  </si>
  <si>
    <t>Effect of heating and cooling in axially restrained columns</t>
  </si>
  <si>
    <t>Despite of deficiencty to model moisture movement during heating, the overall prediction of temperature is quite satisfying. For the cooling phase, the predicted values are somewhat lower than the recorded during the test.
SAFIR was able to predict well the fire resistance time, namely its dependance on the load ratio and how it evolves for each type of section geometry. However, SAFIR predictions for the axial force are consistently higher, due to the concrete model of EC2 that was used.</t>
  </si>
  <si>
    <t>-</t>
  </si>
  <si>
    <t>Effect of heating and cooling in a column</t>
  </si>
  <si>
    <t>Number of tests / specimens</t>
  </si>
  <si>
    <t>180 minutes</t>
  </si>
  <si>
    <t>10.1016/j.engstruct.2004.03.009</t>
  </si>
  <si>
    <t>A formulation of the Eurocode 2 concrete model at elevated temperature that includes an explicit term for transient creep</t>
  </si>
  <si>
    <t>10.1016/j.firesaf.2012.02.001</t>
  </si>
  <si>
    <t>ASTM E119</t>
  </si>
  <si>
    <t>Ponctual load at mid span</t>
  </si>
  <si>
    <t>10.1016/j.firesaf.2016.08.005</t>
  </si>
  <si>
    <t>The ultimate load of the steel plate girders is well predicted by the models in SAFIR at normal temperature and elevated temperature, by considering the appropriate geometrical and material imperfections, with the (small) diferences being on the safe side. 
Only one case, corresponding to a girder with a flange stiffner, was not well portrayed by SAFIR.</t>
  </si>
  <si>
    <t>Prachar, Lopes, Couto, Jandera, Vila Real, Wald</t>
  </si>
  <si>
    <t>Lateral torsional buckling of class 4 plate steel girders under fire conditions: experimental and numerical comparison</t>
  </si>
  <si>
    <t>COST Action 2014</t>
  </si>
  <si>
    <t>17 cold and 9 fire (note: inconsistent info in the article)</t>
  </si>
  <si>
    <t>Fire duration / temperature</t>
  </si>
  <si>
    <t>450°C and 600°C</t>
  </si>
  <si>
    <t>10.1016/j.firesaf.2014.11.028</t>
  </si>
  <si>
    <t>until 50% of working load (temperature of furnace around 300°C)</t>
  </si>
  <si>
    <t>3 hours</t>
  </si>
  <si>
    <t>Tensile membrane action</t>
  </si>
  <si>
    <t>Transient creep</t>
  </si>
  <si>
    <t>10.1016/j.firesaf.2015.08.002</t>
  </si>
  <si>
    <t>Effects of fire protection, localization and size of connections</t>
  </si>
  <si>
    <t>Structures</t>
  </si>
  <si>
    <t>Compression</t>
  </si>
  <si>
    <t>Compression (with and wihout eccentricity)</t>
  </si>
  <si>
    <t>until hidraulic system could not maintain the load constant</t>
  </si>
  <si>
    <t>The simulations were able to capture the behaviour of the steel columns, in particular the failure mode and the temperature at failure.</t>
  </si>
  <si>
    <t>full/10.1108/JSFE-03-2016-003</t>
  </si>
  <si>
    <t>1454-9069</t>
  </si>
  <si>
    <t>Thermal</t>
  </si>
  <si>
    <t>Structural</t>
  </si>
  <si>
    <t>SAFIR matches well the behaviour of the tested specimen when considering the ETC model (instead of the EC2 model)</t>
  </si>
  <si>
    <t>Type of analysis in SAFIR</t>
  </si>
  <si>
    <t>Calculated and measured temperatures show a good agreement. The differences can be explained by the migration of vapor in concrete, that is not accounted for in the model. They don't affect much the mechanical properties for the materials.
Displacements in structural analysis have the same form as the one recorded, if the thermal gradient measured in the test is introduced in SAFIR. Tested columns show more ductile behaviour than simulations, probably due to transversal effects between concrete and steel profiles.</t>
  </si>
  <si>
    <t>Until collapse (max. = 104min)</t>
  </si>
  <si>
    <t>Steady-state test</t>
  </si>
  <si>
    <t>400°C, 550°C and 700°C</t>
  </si>
  <si>
    <t>Numerical studies of gypsum plasterboard panels under standard fire conditions</t>
  </si>
  <si>
    <t>10.1016/j.firesaf.2012.06.007</t>
  </si>
  <si>
    <t>10.1016/j.firesaf.2016.05.007</t>
  </si>
  <si>
    <t>Jatheeshan, Mahendran</t>
  </si>
  <si>
    <t>10.1016/j.firesaf.2016.05.003</t>
  </si>
  <si>
    <t>Fire resistance of LSF floors made of hollow flange channels</t>
  </si>
  <si>
    <t>DOI</t>
  </si>
  <si>
    <t>Fire design rules for load bearing cold-formed steel frame walls exposed to realistic design fire curves</t>
  </si>
  <si>
    <t>Ariyanayagam, Mahendran</t>
  </si>
  <si>
    <t>10.1016/j.firesaf.2015.05.007</t>
  </si>
  <si>
    <t>Ariyanayagam, Kesawan, Mahendran</t>
  </si>
  <si>
    <t>Detrimental effects of plasterboard joints on the fire resistance of light gauge steel frame walls</t>
  </si>
  <si>
    <t>Thin-Walled Structures</t>
  </si>
  <si>
    <t>10.1016/j.tws.2016.07.003</t>
  </si>
  <si>
    <t>Fire design rules for LSF walls made of hollow flange channel sections</t>
  </si>
  <si>
    <t>Kesawan, Mahendran</t>
  </si>
  <si>
    <t>10.1016/j.tws.2016.05.022</t>
  </si>
  <si>
    <t>Fire design of LSF floors using hollow flange channel joists</t>
  </si>
  <si>
    <t>Journal of Constructional Steel Research</t>
  </si>
  <si>
    <t>10.1016/j.jcsr.2016.06.020</t>
  </si>
  <si>
    <t>yes</t>
  </si>
  <si>
    <t>Notes</t>
  </si>
  <si>
    <t>10.1016/j.firesaf.2011.05.003</t>
  </si>
  <si>
    <t>Seismic-induced fire resistance of composite welded beam-to-column joints with concrete-filled tubes</t>
  </si>
  <si>
    <t>Pucinotti, Bursi, Franssen, Lennon</t>
  </si>
  <si>
    <t>Post-earthquake fire and seismic performance of welded steel–concrete composite beam-to-column joints</t>
  </si>
  <si>
    <t>10.1016/j.jcsr.2011.03.006</t>
  </si>
  <si>
    <t>Engineering Structures</t>
  </si>
  <si>
    <t>Computers &amp; Structures</t>
  </si>
  <si>
    <t>The fire behaviour of multi-bay, two-way reinforced concrete slabs</t>
  </si>
  <si>
    <t>Moss, Dhakai, Wang, Buchanan</t>
  </si>
  <si>
    <t>10.1016/j.engstruct.2008.05.028</t>
  </si>
  <si>
    <t>Design of steel portal frame buildings for fire safety</t>
  </si>
  <si>
    <t>Moss, Dhakai, Bong, Buchanan</t>
  </si>
  <si>
    <t>10.1016/j.jcsr.2008.09.003</t>
  </si>
  <si>
    <t>The effect of stress–strain relationships on the fire performance of steel beams</t>
  </si>
  <si>
    <t>Buchanan, Moss, Seputro, Welsh</t>
  </si>
  <si>
    <t>10.1016/j.engstruct.2004.05.003</t>
  </si>
  <si>
    <t>Lateral–torsional buckling of stainless steel I-beams in case of fire</t>
  </si>
  <si>
    <t>Vila Real, Lopes, Simoes da Silva, Franssen</t>
  </si>
  <si>
    <t>10.1016/j.jcsr.2008.04.013</t>
  </si>
  <si>
    <t>Numerical study of a steel sub-frame in fire</t>
  </si>
  <si>
    <t>10.1016/j.compstruc.2008.01.006</t>
  </si>
  <si>
    <t>Santiago, Simoes da Silva, Vila Real, Veljkovic</t>
  </si>
  <si>
    <t>Local buckling in laterally restrained steel beam-columns in case of fire</t>
  </si>
  <si>
    <t>Couto, Vila Real, Lopes, Zhao</t>
  </si>
  <si>
    <t>10.1016/j.jcsr.2016.04.012</t>
  </si>
  <si>
    <t>Buckling Analysis of Steel Frames Exposed to Natural Fire Scenarios</t>
  </si>
  <si>
    <t>Silva, Caric, Couto, Vila Real, Lopes, Skejic</t>
  </si>
  <si>
    <t>10.1016/j.istruc.2017.02.003</t>
  </si>
  <si>
    <t>Numerical study of steel plate girders under shear loading at elevated temperatures</t>
  </si>
  <si>
    <t>10.1016/j.jcsr.2015.10.001</t>
  </si>
  <si>
    <t>The comparison against tests in made with more detail in the article "Numerical modelling of steel plate girders at normal and elevated temperatures" from the same author</t>
  </si>
  <si>
    <t>Shear–bending interaction in steel plate girders subjected to elevated temperatures</t>
  </si>
  <si>
    <t>10.1016/j.tws.2016.03.005</t>
  </si>
  <si>
    <t>Maia, Couto, Vila Real, Lopes</t>
  </si>
  <si>
    <t>Critical temperatures of class 4 cross-sections</t>
  </si>
  <si>
    <t>10.1016/j.jcsr.2016.02.017</t>
  </si>
  <si>
    <t>Numerical investigation of the lateral–torsional buckling of beams with slender cross sections for the case of fire</t>
  </si>
  <si>
    <t>10.1016/j.engstruct.2015.10.045</t>
  </si>
  <si>
    <t>Class 4 stainless steel I beams subjected to fire</t>
  </si>
  <si>
    <t>Lopes, Vila Real</t>
  </si>
  <si>
    <t>10.1016/j.tws.2014.02.005</t>
  </si>
  <si>
    <t>Resistance of steel cross-sections with local buckling at elevated temperatures</t>
  </si>
  <si>
    <t>10.1016/j.jcsr.2015.03.005</t>
  </si>
  <si>
    <t>Effective width method to account for the local buckling of steel thin plates at elevated temperatures</t>
  </si>
  <si>
    <t>10.1016/j.tws.2014.06.003</t>
  </si>
  <si>
    <t>Lopes, Vila Real, Simões da Silva, Franssen</t>
  </si>
  <si>
    <t>Numerical analysis of stainless steel beam-columns in case of fire</t>
  </si>
  <si>
    <t>10.1016/j.firesaf.2012.02.003</t>
  </si>
  <si>
    <t>Buckling analysis of braced and unbraced steel frames exposed to fire</t>
  </si>
  <si>
    <t>10.1016/j.engstruct.2012.11.020</t>
  </si>
  <si>
    <t>Statistical evaluation of the lateral–torsional buckling resistance of steel I-beams, Part 1: Variability of the Eurocode 3 resistance model</t>
  </si>
  <si>
    <t>10.1016/j.jcsr.2008.07.016</t>
  </si>
  <si>
    <t>Rebelo, Lopes, Simões da Silva, Nethercot, Vila Real</t>
  </si>
  <si>
    <t>Parametric analysis of the lateral–torsional buckling resistance of steel beams in case of fire</t>
  </si>
  <si>
    <t>10.1016/j.firesaf.2006.11.010</t>
  </si>
  <si>
    <t>The effect of residual stresses in the lateral-torsional buckling of steel I-beams at elevated temperature</t>
  </si>
  <si>
    <t>10.1016/S0143-974X(03)00143-3</t>
  </si>
  <si>
    <t>Vila Real, Cazeli, Simões da Silva, Santiago, Piloto</t>
  </si>
  <si>
    <t>Numerical modelling of steel beam-columns in case of fire—comparisons with Eurocode 3</t>
  </si>
  <si>
    <t>Vila Real, Lopes, Simões da Silva, Piloto, Franssen</t>
  </si>
  <si>
    <t>10.1016/j.firesaf.2003.07.002</t>
  </si>
  <si>
    <t>Statistical evaluation of the lateral–torsional buckling resistance of steel I-beams, Part 2: Variability of steel properties</t>
  </si>
  <si>
    <t>Simões da Silva, Rebelo, Nethercot, Marques, Simões, Vila Real</t>
  </si>
  <si>
    <t>10.1016/j.jcsr.2008.07.017</t>
  </si>
  <si>
    <t>New proposals for the design of steel beam-columns in case of fire, including a new approach for the lateral–torsional buckling</t>
  </si>
  <si>
    <t>Lopes, Simões da Silva, Vila Real, Piloto</t>
  </si>
  <si>
    <t>10.1016/j.compstruc.2004.03.042</t>
  </si>
  <si>
    <t>A new proposal of a simple model for the lateral-torsional buckling of unrestrained steel I-beams in case of fire: experimental and numerical validation</t>
  </si>
  <si>
    <t>Vila Real, Piloto, Franssen</t>
  </si>
  <si>
    <t>10.1016/S0143-974X(02)00023-8</t>
  </si>
  <si>
    <t>Lateral-torsional buckling of unrestrained steel beams under fire conditions: improvement of EC3 proposal</t>
  </si>
  <si>
    <t>Vila Real, Lopes, Simões da Silva, Franssen</t>
  </si>
  <si>
    <t>10.1016/j.compstruc.2004.01.006</t>
  </si>
  <si>
    <t>A round robin study on modelling the fire resistance of a loaded steel beam</t>
  </si>
  <si>
    <t>Lange, Bostrom</t>
  </si>
  <si>
    <t>10.1016/j.firesaf.2017.05.013</t>
  </si>
  <si>
    <t>10.1016/j.engstruct.2006.05.013</t>
  </si>
  <si>
    <t>Simplified elastoplastic analysis of general frames on fire</t>
  </si>
  <si>
    <t>Souza Junior, Creus</t>
  </si>
  <si>
    <t>Olsson, Anderson, Lange</t>
  </si>
  <si>
    <t>Uncertainty propagation in FE modelling of a fire resistance test using fractional factorial design based model reduction and deterministic sampling</t>
  </si>
  <si>
    <t>10.1016/j.firesaf.2017.03.032</t>
  </si>
  <si>
    <t xml:space="preserve"> no</t>
  </si>
  <si>
    <t>Bilotta, de Silva, Nigro</t>
  </si>
  <si>
    <t>Tests on intumescent paints for fire protection of existing steel structures</t>
  </si>
  <si>
    <t>10.1016/j.conbuildmat.2016.05.144</t>
  </si>
  <si>
    <t>Construction and Building Materials</t>
  </si>
  <si>
    <t>Fire resistance of stainless steel beams with rectangular hollow section: Experimental investigation</t>
  </si>
  <si>
    <t>Fam. He, Xia, Gui, Liu</t>
  </si>
  <si>
    <t>10.1016/j.firesaf.2016.01.013</t>
  </si>
  <si>
    <t>Application of criteria for selecting fire scenarios for structures within fire safety engineering approach</t>
  </si>
  <si>
    <t>Del Prete, Cefarelli, Nigro</t>
  </si>
  <si>
    <t>Journal of Building Engineering</t>
  </si>
  <si>
    <t>10.1016/j.jobe.2016.10.010</t>
  </si>
  <si>
    <t>Fire resistance of concrete slabs reinforced with FRP bars. Part II: Experimental results and numerical simulations on the thermal field</t>
  </si>
  <si>
    <t>Nigro, Cefarelli, Bilotta, Manfredi, Cosenza</t>
  </si>
  <si>
    <t>Composites Part B: Engineering</t>
  </si>
  <si>
    <t>10.1016/j.compositesb.2011.02.026</t>
  </si>
  <si>
    <t>Chlouba, Wald</t>
  </si>
  <si>
    <t>Temperature of a partially embedded connection subjected to fire</t>
  </si>
  <si>
    <t>10.1016/j.firesaf.2012.08.008</t>
  </si>
  <si>
    <t>Performance of cellular composite floor beams at elevated temperatures</t>
  </si>
  <si>
    <t>Nadjai, Vassart, Ali, Talamona, Allam, Hawes</t>
  </si>
  <si>
    <t>10.1016/j.firesaf.2007.05.001</t>
  </si>
  <si>
    <t>Fire safety analysis of a 3D frame structure based on a full-scale fire test</t>
  </si>
  <si>
    <t>Pyl, Schueremans, Dirckx, Georgieva</t>
  </si>
  <si>
    <t>10.1016/j.tws.2012.03.023</t>
  </si>
  <si>
    <t>The user has another fire article but with the software LS-DYNA</t>
  </si>
  <si>
    <t>Reliability analysis of prestressed concrete beams exposed to fire</t>
  </si>
  <si>
    <t>Eamon, Jensen</t>
  </si>
  <si>
    <t>10.1016/j.engstruct.2012.05.016</t>
  </si>
  <si>
    <t>Structural behavior of simple steel structures with non-uniform longitudinal temperature distributions under fire conditions</t>
  </si>
  <si>
    <t>10.1016/S0379-7112(02)00009-7</t>
  </si>
  <si>
    <t>Effects of non-uniform temperature distribution on critical member temperature of steel tubular truss</t>
  </si>
  <si>
    <t>Ozyurt, Wang</t>
  </si>
  <si>
    <t>10.1016/j.engstruct.2016.02.044</t>
  </si>
  <si>
    <t>Predictability of buckling temperature of axially loaded steel columns in fire</t>
  </si>
  <si>
    <t>10.1016/j.jcsr.2012.03.001</t>
  </si>
  <si>
    <t>Numerical simulations of the effects of non-uniform temperature distributions on lateral torsional buckling resistance of steel I-beams</t>
  </si>
  <si>
    <t>Zhang, Li, Wang</t>
  </si>
  <si>
    <t>Yin, Wang</t>
  </si>
  <si>
    <t>10.1016/S0143-974X(03)00003-8</t>
  </si>
  <si>
    <t>Development of Brazilian steel construction</t>
  </si>
  <si>
    <t>10.1016/j.jcsr.2005.02.011</t>
  </si>
  <si>
    <t>de Miranda Batista, Ghavami</t>
  </si>
  <si>
    <t>Inelastic analysis of cylindrical steel containment vessels under internal accident conditions</t>
  </si>
  <si>
    <t>Nuclear Engineering and Design</t>
  </si>
  <si>
    <t>10.1016/j.nucengdes.2004.08.035</t>
  </si>
  <si>
    <t>Landesmann, de Miranda Batista</t>
  </si>
  <si>
    <t>Implementation of advanced analysis method for steel-framed structures under fire conditions</t>
  </si>
  <si>
    <t>Landesmann, de Miranda Batista, Alves</t>
  </si>
  <si>
    <t>10.1016/j.firesaf.2005.02.003</t>
  </si>
  <si>
    <t>Has experimental tests that could be used to compare to SAFIR.</t>
  </si>
  <si>
    <t>Extended Rankine approach for bi-axially loaded steel columns under natural fire</t>
  </si>
  <si>
    <t>10.1016/j.engstruct.2008.12.014</t>
  </si>
  <si>
    <t>Yao, Tan</t>
  </si>
  <si>
    <t>Tan, Nguyen</t>
  </si>
  <si>
    <t>10.1016/j.firesaf.2013.04.005</t>
  </si>
  <si>
    <t>Structural responses of reinforced concrete columns subjected to uniaxial bending and restraint at elevated temperatures</t>
  </si>
  <si>
    <t>The effect of a shear bond in the Rankine method for the fire resistance of RC columns</t>
  </si>
  <si>
    <t>Yao, Tan, Tang</t>
  </si>
  <si>
    <t>10.1016/j.engstruct.2008.06.006</t>
  </si>
  <si>
    <t>Rankine approach for steel columns in fire: numerical studies</t>
  </si>
  <si>
    <t>Toh, Tan, Fung</t>
  </si>
  <si>
    <t>10.1016/S0143-974X(02)00038-X</t>
  </si>
  <si>
    <t>Axial restraint effects on the fire resistance of composite columns encasing I-section steel</t>
  </si>
  <si>
    <t>Huang, Tan, Phng</t>
  </si>
  <si>
    <t>10.1016/j.jcsr.2006.07.001</t>
  </si>
  <si>
    <t>Fire resistance of composite columns with embedded I-section steel — Effects of section size and load level</t>
  </si>
  <si>
    <t>Huang, Tan, Tog, Phng</t>
  </si>
  <si>
    <t>10.1016/j.jcsr.2007.07.002</t>
  </si>
  <si>
    <t>Experimental behaviour of restrained reinforced concrete columns subjected to equal biaxial bending at elevated temperatures</t>
  </si>
  <si>
    <t>10.1016/j.engstruct.2013.06.013</t>
  </si>
  <si>
    <t>Residual area method for heat transfer analysis of concrete-encased I-sections in fire</t>
  </si>
  <si>
    <t>Wang, Tan</t>
  </si>
  <si>
    <t>10.1016/j.engstruct.2005.08.013</t>
  </si>
  <si>
    <t>A closed-form analysis of perimeter member behavior in a steel building frame subject to fire</t>
  </si>
  <si>
    <t>10.1016/j.engstruct.2008.05.006</t>
  </si>
  <si>
    <t>Quiel, Garlock</t>
  </si>
  <si>
    <t>Modeling steel structures in OpenSees: Enhancements for fire and multi-hazard probabilistic analyses</t>
  </si>
  <si>
    <t>Khorasani, Garlock, Quiel</t>
  </si>
  <si>
    <t>10.1016/j.compstruc.2015.05.025</t>
  </si>
  <si>
    <t>Predicting the demand and plastic capacity of axially loaded steel beam–columns with thermal gradients</t>
  </si>
  <si>
    <t>Quiel, Garlock, Dwaikat, Kodur</t>
  </si>
  <si>
    <t>10.1016/j.engstruct.2013.10.005</t>
  </si>
  <si>
    <t>Fire hazard in bridges: Review, assessment and repair strategies</t>
  </si>
  <si>
    <t>Garlock, Zaforteza, Kodur, Gu</t>
  </si>
  <si>
    <t>10.1016/j.engstruct.2011.11.002</t>
  </si>
  <si>
    <t>Calculating the buckling strength of steel plates exposed to fire</t>
  </si>
  <si>
    <t>10.1016/j.tws.2010.04.001</t>
  </si>
  <si>
    <t>Experimental behavior of steel beam–columns subjected to fire-induced thermal gradients</t>
  </si>
  <si>
    <t>Dwaikat, kodur, Quiel, Garlock</t>
  </si>
  <si>
    <t>10.1016/j.jcsr.2010.07.007</t>
  </si>
  <si>
    <t>10.1016/B978-008044017-0/50124-4</t>
  </si>
  <si>
    <t>Assessment of structures for fire safety—insights on current methods and trends</t>
  </si>
  <si>
    <t>Advances in Steel Structures (ICASS '02)</t>
  </si>
  <si>
    <t>Liew, Yu</t>
  </si>
  <si>
    <t>Structural fire performance of earthquake-resistant composite steel–concrete frames</t>
  </si>
  <si>
    <t>Alderighi, Salvatore</t>
  </si>
  <si>
    <t>10.1016/j.engstruct.2008.12.001</t>
  </si>
  <si>
    <t>Macroscopic FE model for tracing the fire response of reinforced concrete structures</t>
  </si>
  <si>
    <t>Kodur, Dwaikat, Raut</t>
  </si>
  <si>
    <t>10.1016/j.engstruct.2009.05.018</t>
  </si>
  <si>
    <t>A numerical approach for modeling the fire induced restraint effects in reinforced concrete beams</t>
  </si>
  <si>
    <t>Dwaikat, Kodur</t>
  </si>
  <si>
    <t>10.1016/j.firesaf.2007.08.003</t>
  </si>
  <si>
    <t>Fike, Kodur</t>
  </si>
  <si>
    <t>Enhancing the fire resistance of composite floor assemblies through the use of steel fiber reinforced concrete</t>
  </si>
  <si>
    <t>10.1016/j.engstruct.2011.06.011</t>
  </si>
  <si>
    <t>Modeling the response of composite beam–slab assemblies exposed to fire</t>
  </si>
  <si>
    <t>Kodur, Naser, Pakala, Varma</t>
  </si>
  <si>
    <t>10.1016/j.jcsr.2012.09.005</t>
  </si>
  <si>
    <t>A simplified approach for predicting fire resistance of reinforced concrete columns under biaxial bending</t>
  </si>
  <si>
    <t>Kodur, Raut</t>
  </si>
  <si>
    <t>10.1016/j.engstruct.2012.03.054</t>
  </si>
  <si>
    <t>Hydrothermal model for predicting fire-induced spalling in concrete structural systems</t>
  </si>
  <si>
    <t>10.1016/j.firesaf.2008.09.001</t>
  </si>
  <si>
    <t>Experimental and numerical investigation of high-strength steel circular columns subjected to fire</t>
  </si>
  <si>
    <t>Tondini, Hoang, Demonceau, Franssen</t>
  </si>
  <si>
    <t>10.1016/j.jcsr.2012.09.001</t>
  </si>
  <si>
    <t>Experimental investigation on ferritic stainless steel columns in fire</t>
  </si>
  <si>
    <t>Tondini, Rossi, Franssen</t>
  </si>
  <si>
    <t>10.1016/j.firesaf.2013.09.026</t>
  </si>
  <si>
    <t>Plastic Hinge Relocation in Reinforced Concrete Frames as a Method of Improving Post-earthquake Fire Resistance</t>
  </si>
  <si>
    <t>Behnam, Lim, Ronagh</t>
  </si>
  <si>
    <t>10.1016/j.istruc.2014.12.003</t>
  </si>
  <si>
    <t>Tiso, Just, Mager</t>
  </si>
  <si>
    <t>Behavior of Wooden Based Insulations at High Temperatures</t>
  </si>
  <si>
    <t>Energy Procedia</t>
  </si>
  <si>
    <t>10.1016/j.egypro.2016.09.135</t>
  </si>
  <si>
    <t>Pucinotti, Bursi, Demonceau</t>
  </si>
  <si>
    <t>10.1002/fam.1026</t>
  </si>
  <si>
    <t>Modelling thermal performance of gypsum plasterboard-lined light timber frame walls using SAFIR and TASEF</t>
  </si>
  <si>
    <t>Fire and Materials</t>
  </si>
  <si>
    <t>Behaviour of steel joints under fire loading</t>
  </si>
  <si>
    <t>Steel and Composite Structures</t>
  </si>
  <si>
    <t>10.12989/scs.2005.5.6.485</t>
  </si>
  <si>
    <t>Simões da Silva, Santiago, Vila Real, Moore</t>
  </si>
  <si>
    <t>Garlock, Quiel</t>
  </si>
  <si>
    <t>Plastic Axial Load and Moment Interaction Curves for Fire-Exposed Steel Sections with Thermal Gradients</t>
  </si>
  <si>
    <t>Journal of Structural Engineering</t>
  </si>
  <si>
    <t>Fire after Earthquake Analysis of Steel Moment Resisting Frames</t>
  </si>
  <si>
    <t>Zaharia, Pintea</t>
  </si>
  <si>
    <t>International Journal of Steel Structures</t>
  </si>
  <si>
    <t>10.1007/BF03249501</t>
  </si>
  <si>
    <t>Structures in Fire: State-of-the-Art, Research and Training Needs</t>
  </si>
  <si>
    <t>Kodur, Garlock, Iwankiw</t>
  </si>
  <si>
    <t>10.1007/s10694-011-0247-4</t>
  </si>
  <si>
    <t>Steel Structures</t>
  </si>
  <si>
    <t>The Behavior of Steel Perimeter Columns in a High-Rise Building under Fire</t>
  </si>
  <si>
    <t>10.1061/(ASCE)0733-9445(2008)134:6(874)</t>
  </si>
  <si>
    <t>?</t>
  </si>
  <si>
    <t>Engineering Journal</t>
  </si>
  <si>
    <t>Cachim, Franssen</t>
  </si>
  <si>
    <t>Assessmnet of Eurocode 5 Charring Rate Calculation Methods</t>
  </si>
  <si>
    <t>10.1007/s10694-009-0092-x</t>
  </si>
  <si>
    <t>Computer Modelling of Restrained Reinforced Concrete Slabs in Fire Conditions</t>
  </si>
  <si>
    <t>10.1061/(ASCE)0733-9445(2004)130:12(1964)</t>
  </si>
  <si>
    <t>Fundamentals of performance-based building design</t>
  </si>
  <si>
    <t>Building Simulation</t>
  </si>
  <si>
    <t>10.1007/s12273-008-8527-8</t>
  </si>
  <si>
    <t>A Quadrangular Shell Finite Element for Concrete and Steel Structures Subjected to Fire</t>
  </si>
  <si>
    <t>Talamona, Franssen</t>
  </si>
  <si>
    <t>Journal of Fire Protection Engineering</t>
  </si>
  <si>
    <t>10.1177/1042391505052769</t>
  </si>
  <si>
    <t>10.1016/j.firesaf.2012.12.003</t>
  </si>
  <si>
    <t>Hybrid fire testing for assessing performance of structures in fire—Application</t>
  </si>
  <si>
    <t>Mostafaei</t>
  </si>
  <si>
    <t>Hybrid-fire testing (there was no single element analysed by both experimental tests and SAFIR)</t>
  </si>
  <si>
    <t>Numerical modelling of timber connections under fire loading using a component model</t>
  </si>
  <si>
    <t>10.1016/j.firesaf.2009.03.013</t>
  </si>
  <si>
    <t>Comparison between the charring rate model and the conductive model of Eurocode 5</t>
  </si>
  <si>
    <t>10.1002/fam.985</t>
  </si>
  <si>
    <t>Fire Resistance of Cross-Laminated Timber Panels Loaded Out of Plane</t>
  </si>
  <si>
    <t>10.1061/(ASCE)ST.1943-541X.0000787</t>
  </si>
  <si>
    <t>Durf, Bouchair, Vassart</t>
  </si>
  <si>
    <t>Experimental tests and numerical modeling of cellular beams with sinusoidal openings</t>
  </si>
  <si>
    <t>10.1016/j.jcsr.2012.12.010</t>
  </si>
  <si>
    <t>Fragiacomo, Menis, Clemente, Bochicchio, Ceccotti</t>
  </si>
  <si>
    <t>Quiel, Marjanishvili</t>
  </si>
  <si>
    <t>Fire Resistance of a Damaged Steel Building Frame Designed to Resist Progressive Collapse</t>
  </si>
  <si>
    <t>Journal of Performance of Constructed Facilities</t>
  </si>
  <si>
    <t>10.1061/(ASCE)CF.1943-5509.0000248</t>
  </si>
  <si>
    <t>Parameters for Modeling a High-Rise Steel Building Frame Subject to Fire</t>
  </si>
  <si>
    <t>10.1260/2040-2317.1.2.115</t>
  </si>
  <si>
    <t>Closed-Form Prediction of the Thermal and Structural Response of a Perimeter Column in a Fire</t>
  </si>
  <si>
    <t>The Open Construction and Building Technology Journal</t>
  </si>
  <si>
    <t>10.2174/1874836801004010064</t>
  </si>
  <si>
    <t>Closed-Form Procedure for Predicting the Capacity and Demand of Steel Beam-Columns under Fire</t>
  </si>
  <si>
    <t>Quiel, Garlock, Zaforteza</t>
  </si>
  <si>
    <t>10.1061/(ASCE)ST.1943-541X.0000443</t>
  </si>
  <si>
    <t>Robustness of multi-storey car parks under vehicle fire</t>
  </si>
  <si>
    <t>Fang, Izzuddin, Obiala, Elghazouli, Nethercot</t>
  </si>
  <si>
    <t>10.1016/j.jcsr.2012.03.004</t>
  </si>
  <si>
    <t>Jiang, Kotsovinos, Zhang</t>
  </si>
  <si>
    <t>Journal of Computing in Civil Engineering</t>
  </si>
  <si>
    <t>10.1061/(ASCE)CP.1943-5487.0000305</t>
  </si>
  <si>
    <t>OpenSees Software Architecture for the Analysis of Structures in Fire</t>
  </si>
  <si>
    <t>Thermal Performance of Composite Panels Under Fire Conditions Using Numerical Studies: Plasterboards, Rockwool, Glass Fibre and Cellulose Insulations</t>
  </si>
  <si>
    <t>10.1007/s10694-012-0269-6</t>
  </si>
  <si>
    <t>search for text "Comparison of FEA Results with Test Results"</t>
  </si>
  <si>
    <t>search for text "Comparison of SAFIR Analysis with Portland
Cement Association Fire Test Results"</t>
  </si>
  <si>
    <t>Heat and moisture transfer through a steel stud gypsum board assembly exposed to fire</t>
  </si>
  <si>
    <t>Kontogeorgos, Wakili, Hugi, Founti</t>
  </si>
  <si>
    <t>10.1016/j.conbuildmat.2011.06.083</t>
  </si>
  <si>
    <t>Hybrid fire testing for assessing performance of structures in fire—Methodology</t>
  </si>
  <si>
    <t>10.1016/j.firesaf.2013.02.005</t>
  </si>
  <si>
    <t>10.1680/stbu.11.00019</t>
  </si>
  <si>
    <t>Large-scale fire test of unprotected cellular beam acting in membrane action</t>
  </si>
  <si>
    <t>Proceedings of the Institution of Civil Engineers - Structures and Buildings</t>
  </si>
  <si>
    <t>Fire resistance of Laminated Veneer Lumber (LVL) and Cross-Laminated Timber (XLAM) elements</t>
  </si>
  <si>
    <t>PhD Thesis</t>
  </si>
  <si>
    <t>Numerical modelling of non-load-bearing light gauge cold-formed steel frame walls under fire conditions</t>
  </si>
  <si>
    <t>Journal of Fire Sciences</t>
  </si>
  <si>
    <t>10.1177/0734904112440688</t>
  </si>
  <si>
    <t>search for text "Validation of finite-element models using fire test results"</t>
  </si>
  <si>
    <t>Kodur, Fike</t>
  </si>
  <si>
    <t>Guidelines for Improving the Standard Fire Resistance Test Specifications</t>
  </si>
  <si>
    <t>10.1520/STP49065S</t>
  </si>
  <si>
    <t>Symposium on the Advances in the State of the Art of Fire Testing</t>
  </si>
  <si>
    <t>The Assessment and Response of Concrete Structures Subject to Fire</t>
  </si>
  <si>
    <t>Law</t>
  </si>
  <si>
    <t>Cachim</t>
  </si>
  <si>
    <t>Using artificial neural networks for calculation of temperatures in timber under fire loading</t>
  </si>
  <si>
    <t>10.1016/j.conbuildmat.2011.04.054</t>
  </si>
  <si>
    <t>Performance under Fire Situations of Concrete Members Reinforced with FRP Rods: Bond Models and Design Nomograms</t>
  </si>
  <si>
    <t>Nigro, Bilotta, Cefarelli, Manfredi</t>
  </si>
  <si>
    <t>Journal of Composites for Construction</t>
  </si>
  <si>
    <t>10.1061/(ASCE)CC.1943-5614.0000279</t>
  </si>
  <si>
    <t>Effect of cooling on the behaviour of a steel beam under fire loading including the end joint response</t>
  </si>
  <si>
    <t>Santiago, Simões da Silva, Vila Real, Franssen</t>
  </si>
  <si>
    <t>Proceedings of 9th International Conference on Civil and Structural Engineering Computing</t>
  </si>
  <si>
    <t>Nonlinear thermomechanical analysis of structures using OpenSees</t>
  </si>
  <si>
    <t>Analytical model for cellular beams made of hot rolled sections in case of fire</t>
  </si>
  <si>
    <t>Vassart</t>
  </si>
  <si>
    <t>Numerical and Experimental Evaluation of the Temperature Distribution Within Laminated Veneer Lumber (LVL) Exposed to Fire</t>
  </si>
  <si>
    <t>Fragiacomo, Menis, Moss, Buchanan, Clemente</t>
  </si>
  <si>
    <t>10.1260/2040-2317.1.3.145</t>
  </si>
  <si>
    <t>Collapse Mechanisms of Composite Slab Panels in Fire</t>
  </si>
  <si>
    <t>10.1260/2040-2317.2.3.205</t>
  </si>
  <si>
    <t>Abu, Ramanitrarivo, Burgess</t>
  </si>
  <si>
    <t>Book Chapter</t>
  </si>
  <si>
    <t>Kwasniewski, ...</t>
  </si>
  <si>
    <t>Analysis of structures under fire</t>
  </si>
  <si>
    <t>Geometrically Nonlinear Analysis of Plane Frames Subjected to Temperature Changes</t>
  </si>
  <si>
    <t>Kassimali, Garcilazo</t>
  </si>
  <si>
    <t>10.1061/(ASCE)ST.1943-541X.0000233</t>
  </si>
  <si>
    <t>SAFIR users on ScienceDirect</t>
  </si>
  <si>
    <t>Method used to find the reference</t>
  </si>
  <si>
    <t>Thermal Performance of Load Bearing Cold-formed Steel Walls under Fire Conditions using Numerical Studies</t>
  </si>
  <si>
    <t>Khorosani, Gardoni, Garlock</t>
  </si>
  <si>
    <t>10.1061/(ASCE)ST.1943-541X.0001285</t>
  </si>
  <si>
    <t>Numerical Modelling of Thin-Walled Stainless Steel Structural Elements in Case of Fire</t>
  </si>
  <si>
    <t>10.1007/s10694-009-0084-x</t>
  </si>
  <si>
    <t>Modeling High-Rise Steel Framed Buildings under Fire</t>
  </si>
  <si>
    <t>10.1061/41016(314)59</t>
  </si>
  <si>
    <t>Stability behavior of steel building structures in fire conditions</t>
  </si>
  <si>
    <t>Agarwal</t>
  </si>
  <si>
    <t>Collapse of concrete columns during and after the cooling phase of a fire</t>
  </si>
  <si>
    <t>Dimia, Guenfoud, Gernay, Franssen</t>
  </si>
  <si>
    <t>10.1177/1042391511423451</t>
  </si>
  <si>
    <t>Choe</t>
  </si>
  <si>
    <t>Structural mechanics and behavior of steel members under fire loading</t>
  </si>
  <si>
    <t>Failure of a tied-arch bridge submitted to a severe localized fire</t>
  </si>
  <si>
    <t>Dotreppe, Majkut, Franssen</t>
  </si>
  <si>
    <t>IABSE Symposium Lisbon</t>
  </si>
  <si>
    <t>10.2749/222137805796270973</t>
  </si>
  <si>
    <t>Simple equations for the calculation of the temperature within the cross-section of slim floor beams under ISO Fire</t>
  </si>
  <si>
    <t>Zaharia, Franssen</t>
  </si>
  <si>
    <t>10.12989/scs.2012.13.2.171</t>
  </si>
  <si>
    <t>Check for "Verification of the numerical model". Also has comparison to an analytical method</t>
  </si>
  <si>
    <t>Interaction diagrams of reinforced concrete sections in fire: A yield design approach</t>
  </si>
  <si>
    <t>Pham, Buhan, Florence, Heck, Nguyen</t>
  </si>
  <si>
    <t>10.1016/j.engstruct.2015.02.012</t>
  </si>
  <si>
    <t>Check Fig. 13 b</t>
  </si>
  <si>
    <t>Thermal performance of load-bearing walls made of cold-formed hollow flange channel sections in fire</t>
  </si>
  <si>
    <t>10.1002/fam.2337</t>
  </si>
  <si>
    <t>Check for "COMPARISON OF FEA AND EXPERIMENTAL RESULTS"</t>
  </si>
  <si>
    <t>Behaviour of single-sided composite joints at room temperature and in case of fire after an earthquake</t>
  </si>
  <si>
    <t>Demonceau, Hanus, Jaspart, Franssen</t>
  </si>
  <si>
    <t>An Approach for Evaluating the Fire Resistance of CFHSS Columns under Design Fire Scenarios</t>
  </si>
  <si>
    <t>10.1007/BF03249506</t>
  </si>
  <si>
    <t>10.1177/1042391509105597</t>
  </si>
  <si>
    <t>Evaluation of Alternative Methods for Fire Rating Structural Elements</t>
  </si>
  <si>
    <t>Master Thesis</t>
  </si>
  <si>
    <t>Modelling the Fire Resistance of Prestressed Concrete Floors using Multi-Spring Connection Elements</t>
  </si>
  <si>
    <t>10.1260/2040-2317.3.1.1</t>
  </si>
  <si>
    <t>Min, Dhakal, Moss, Buchanan, Abu</t>
  </si>
  <si>
    <t>Check for "VALIDATION AGAINST EXPERIMENTAL DATA"</t>
  </si>
  <si>
    <t>Conference paper</t>
  </si>
  <si>
    <t>Journal article</t>
  </si>
  <si>
    <t>Effects of Fire on a Tall Steel Building Designed to Resist Progressive Collapse</t>
  </si>
  <si>
    <t>Structures Congress 2012</t>
  </si>
  <si>
    <t>Structures Congress 2008</t>
  </si>
  <si>
    <t>Neal, Garlock, Quiel, Marjanishvili</t>
  </si>
  <si>
    <t>10.1061/9780784412367.023</t>
  </si>
  <si>
    <t>Faria, Xavier, Real</t>
  </si>
  <si>
    <t>Simplified procedure for shear failure assessment of RC framed structures exposed to fire</t>
  </si>
  <si>
    <t>Restrained behaviour of beams in steel frames exposed to fire</t>
  </si>
  <si>
    <t>Iqbal</t>
  </si>
  <si>
    <t>Yield design-based analysis of high rise concrete walls subjected to fire loading conditions</t>
  </si>
  <si>
    <t>10.1016/j.engstruct.2015.01.022</t>
  </si>
  <si>
    <t>Behaviour of Reinforced Concrete Frames in a Fire Environment Including Transitional Thermal Creep</t>
  </si>
  <si>
    <t>Sadaoui, Khennane</t>
  </si>
  <si>
    <t>Australian Journal of Structural Engineering</t>
  </si>
  <si>
    <t>10.1080/13287982.2007.11464974</t>
  </si>
  <si>
    <t>A Case Study on a Fire-Induced Collapse Accident of a Reinforced Concrete Frame-Supported Masonry Structure</t>
  </si>
  <si>
    <t>Li, Lu, Guan, Ying, Yan</t>
  </si>
  <si>
    <t>10.1007/s10694-015-0491-0</t>
  </si>
  <si>
    <t>SCHEMA-SI: A Hybrid fire safety engineering tool-Part I: Tool theoretical basis</t>
  </si>
  <si>
    <t>Muller, Demouge, Jeguirim, Fromy</t>
  </si>
  <si>
    <t>10.1016/j.firesaf.2012.07.003</t>
  </si>
  <si>
    <t>Van Coile, Caspeele, Taerwe</t>
  </si>
  <si>
    <t>10.1002/suco.201300084</t>
  </si>
  <si>
    <t>Structural Concrete</t>
  </si>
  <si>
    <t>Towards a reliability-based post-fire assessment method for concrete slabs incorporating information from inspection</t>
  </si>
  <si>
    <t>Refined plastic-hinge model for analysis of steel-concrete structures exposed to fire</t>
  </si>
  <si>
    <t>Landesmann</t>
  </si>
  <si>
    <t>10.1016/j.jcsr.2011.09.009</t>
  </si>
  <si>
    <t>Axially Loaded Stainless Steel Columns in Case of Fire</t>
  </si>
  <si>
    <t>10.1260/2040-2317.1.1.43</t>
  </si>
  <si>
    <t>Comparisons of SAFIR to analytical formulae</t>
  </si>
  <si>
    <t>Numerical Investigation of the Fire Resistance of Protected Cross-Laminated Timber Floor Panels</t>
  </si>
  <si>
    <t>Menis, Agnese, Fragiacomo, Massimo, Clemente, Isaia</t>
  </si>
  <si>
    <t>Structural Engineering International</t>
  </si>
  <si>
    <t>10.2749/101686612X13363929517659</t>
  </si>
  <si>
    <t>9th International Conference on Structures in Fire (SiF 2016)</t>
  </si>
  <si>
    <t>Sauca, Gernay, Robert, Tondini, Franssen</t>
  </si>
  <si>
    <t>Stability in Hybrid Fire Testing</t>
  </si>
  <si>
    <t>Hybrid Fire Testing. Check Fig. 4</t>
  </si>
  <si>
    <t>Abu, Burgess, Plank</t>
  </si>
  <si>
    <t>Tensile Membrane Action of Thin Slabs Exposed to Thermal Gradients</t>
  </si>
  <si>
    <t>Journal of Engineering Mechanics</t>
  </si>
  <si>
    <t>10.1061/(ASCE)EM.1943-7889.0000597</t>
  </si>
  <si>
    <t>Proposal to the Eurocode 3 for the lateral-torsional buckling of stainless steel I-beams in case of fire</t>
  </si>
  <si>
    <t>Numerical validation of the General Method for Structural Fire Design of Web-tapered Beams</t>
  </si>
  <si>
    <t>Eurosteel 2014</t>
  </si>
  <si>
    <t>Couto, Vila Real, Ferreira, Lopes</t>
  </si>
  <si>
    <t>Muller, Demouge, Jeguirim, Fromy, Brilhac</t>
  </si>
  <si>
    <t>SCHEMA_SI : A Hybrid Fire Safety Engineering Tool</t>
  </si>
  <si>
    <t>MCS 7</t>
  </si>
  <si>
    <t>Duplex Stainless Steel Columns and Beam-Columns in Case of Fire</t>
  </si>
  <si>
    <t>Comparison against formulae</t>
  </si>
  <si>
    <t>Eurosteel 2008</t>
  </si>
  <si>
    <t>Flexural Buckling of Axially Loaded Ferritic Stainless Steel Columns in Case of Fire</t>
  </si>
  <si>
    <t>Finite element implementation for the analysis of 3D steel and composite frames subjected to fire</t>
  </si>
  <si>
    <t>Caldas, Fakury, Sousa Jr.</t>
  </si>
  <si>
    <t>Latin American Journal of Solids and Structures</t>
  </si>
  <si>
    <t>10.1590/S1679-78252014000100001 </t>
  </si>
  <si>
    <t>Development and application of a thermal analysis framework in OpenSees for structures in fire</t>
  </si>
  <si>
    <t>Analysis of Reinforced Concrete Frames Exposed to Fire Based on Advanced Calculation Methods</t>
  </si>
  <si>
    <t>Performance-Based Vulnerability Assessment of Multi-Story Reinforced Concrete Structures Exposed to Pre- and Post-Earthquake Fire</t>
  </si>
  <si>
    <t>Behnam</t>
  </si>
  <si>
    <t>10.1080/13632469.2014.914454</t>
  </si>
  <si>
    <t>Journal of Earthquake Engineering</t>
  </si>
  <si>
    <t>Behnam, Ronagh</t>
  </si>
  <si>
    <t>Thermal modelling of load bearing cold-formed steel frame walls under realistic design fire conditions</t>
  </si>
  <si>
    <t>10.18057/IJASC.2017.13.2.5</t>
  </si>
  <si>
    <t>Advanced Steel Construction</t>
  </si>
  <si>
    <t>Advanced Three-dimensional Nonlinear Analysis of Reinforced Concrete Structures Subjected to Fire and Extreme Loads</t>
  </si>
  <si>
    <t>Elmohandes</t>
  </si>
  <si>
    <t>Prediction of shear failure of hollowcore slabs exposed to fire</t>
  </si>
  <si>
    <t>10.1201/b15320-97</t>
  </si>
  <si>
    <t>From Materials to Structures: Advancement through Innovation</t>
  </si>
  <si>
    <t>Adiabatic surface temperature as thermal/structural parameter in fire modeling: Thermal analysis for different wall conductivities</t>
  </si>
  <si>
    <t>Andreozzi, Bianco, Musto, Retondo</t>
  </si>
  <si>
    <t>Applied Thermal Engineering</t>
  </si>
  <si>
    <t>10.1016/j.applthermaleng.2014.01.036</t>
  </si>
  <si>
    <t>Numerical evaluation of the post-earthquake fire resistance of CFRP-strengthened reinforced concrete joints based on experimental observations</t>
  </si>
  <si>
    <t>Behnam, Ronagh, Lim</t>
  </si>
  <si>
    <t>European Journal of Environmental and Civil Engineering</t>
  </si>
  <si>
    <t>10.1080/19648189.2015.1018448</t>
  </si>
  <si>
    <t>A probabilistic framework for multi-hazard evaluations of buildings and communities subject to fire and earthquake scenarios</t>
  </si>
  <si>
    <t>Khorasani</t>
  </si>
  <si>
    <t>Experimental assessment of the effect of the real flame emissivity for steel elements engulfed into fire</t>
  </si>
  <si>
    <t>Tondini, Vassart, Franssen</t>
  </si>
  <si>
    <t>Proceedings of the Fire and Materials 2013 Conference</t>
  </si>
  <si>
    <t>Schneider, Schneider, Franssen</t>
  </si>
  <si>
    <t>Numerical evaluation of load induced thermal strain in restraint structures compared with an experimental study on reinforced concrete columns</t>
  </si>
  <si>
    <t>Conference Proceedings Fire and Materials 2009</t>
  </si>
  <si>
    <t>Publication Title</t>
  </si>
  <si>
    <t>Fire-induced progressive collapse of steel structures that have sustained localized damage</t>
  </si>
  <si>
    <t>Structures in Fire: Proceedings of the Sixth International Conference (SiF'10)</t>
  </si>
  <si>
    <t>Vulcu, Gernay, Zaharia, Franssen</t>
  </si>
  <si>
    <t>https://books.google.be/books?hl=pt-PT&amp;lr=&amp;id=ULp4WrdCqBkC&amp;oi=fnd&amp;pg=PA474&amp;ots=-5j3Q8El40&amp;sig=XmKvYySiwLLRKuFGM-XmrqMSuYE#v=onepage&amp;q&amp;f=false</t>
  </si>
  <si>
    <t>Numerical modelling of membrane action of composite slabs in fire situation</t>
  </si>
  <si>
    <t>Influence of thermal elongation of beams on the fire resistance of RC frames</t>
  </si>
  <si>
    <t>Xavier, Faria, Vila Real</t>
  </si>
  <si>
    <t>https://books.google.be/books?hl=pt-PT&amp;lr=&amp;id=ULp4WrdCqBkC&amp;oi=fnd&amp;pg=PA262&amp;ots=-5j3Q8He6V&amp;sig=zzBT0hr7rOHfQYpNmrzOJQpFplI#v=onepage&amp;q&amp;f=false</t>
  </si>
  <si>
    <t>Fire Resistance of Reinforced Concrete Columns Subjected to Standard Fire – Comparison of an Advanced and a Simplified Method</t>
  </si>
  <si>
    <t>Achenbach, Gernay, Morgenthal</t>
  </si>
  <si>
    <t>A numerical model for unbraced composite frames in fire</t>
  </si>
  <si>
    <t>Schaumann, Bahr</t>
  </si>
  <si>
    <t>https://books.google.be/books?hl=pt-PT&amp;lr=&amp;id=ULp4WrdCqBkC&amp;oi=fnd&amp;pg=PA425&amp;ots=-5j3Q8He6V&amp;sig=IPXBp4zsZwhWCwlMjx3mmbji3NI#v=onepage&amp;q&amp;f=false</t>
  </si>
  <si>
    <t>Steel Hollow Columns filled with self compacting Concrete under Fire Conditions</t>
  </si>
  <si>
    <t>The third International Congress and Exhibition - Proceedings Disc</t>
  </si>
  <si>
    <t>Dotreppe, Chu, Franssen</t>
  </si>
  <si>
    <t>Stability check of steel frames exposed to fire</t>
  </si>
  <si>
    <t>Vila Real, Couto, Lopes, Rodrgiues</t>
  </si>
  <si>
    <t>Calculated temperatures are in reasonable agreemennt with measured temperatures, for both the unprotected and protected tests.
There is a good agreement of the fire resistance duration tested and the one predicted by SAFIR.
Lateral displacements of the columns are predicted rather well, except at the beggining and near time of failure of the test.
Simulations performed with the ETC model lead to values closer to experimental results, but cannot explain the amount of ductility shown in tests when compared to the analysis in SAFIR with both EC2 and ETC models.</t>
  </si>
  <si>
    <t>Three-dimensional Modeling of a Beam-Column Subassembly under Fire Loading</t>
  </si>
  <si>
    <t>Santiago, Simões da Silva, Vila Real</t>
  </si>
  <si>
    <t>10th Nordic Steel Construction Conference</t>
  </si>
  <si>
    <t>Numerical prediction of structural fire performance for precast prestressed concrete flooring systems</t>
  </si>
  <si>
    <t>Min</t>
  </si>
  <si>
    <t>10.1615/IHTC13.p30.90</t>
  </si>
  <si>
    <t>Grosshandler</t>
  </si>
  <si>
    <t>The response of structures to fire - advances and challenges in predicting behavior</t>
  </si>
  <si>
    <t>International Heat Transfer Conference 13</t>
  </si>
  <si>
    <t>Experimental Research on the Load-Bearing Capacity of Partially Encased Steel Columns Under Fire Conditions</t>
  </si>
  <si>
    <t>Correia, Rodrigues, Korzen</t>
  </si>
  <si>
    <t>10.1260/2040-2317.3.1.81</t>
  </si>
  <si>
    <t>Numerical modeling of building structures in fire conditions</t>
  </si>
  <si>
    <t>Proceedings of the workshop on “Construction under Exceptional Condition – CEC2010”</t>
  </si>
  <si>
    <t>Binh, Dotreppe, Franssen</t>
  </si>
  <si>
    <t>search for "Validation of SAFIR program"</t>
  </si>
  <si>
    <t>Incremental fire analysis (IFA) for probabilistic fire risk assessment</t>
  </si>
  <si>
    <t>Moss, Aby, Dhakal</t>
  </si>
  <si>
    <t>23rd Australasian conference on the mechanics of structures and materials</t>
  </si>
  <si>
    <t>Parametric Study of Modelling Structural Timber in Fire with Different Software Packages</t>
  </si>
  <si>
    <t>Werther, O'Neill, Spellman, Abu, Moss, buchanan, Winter</t>
  </si>
  <si>
    <t>7th International Conference on Structures in Fire</t>
  </si>
  <si>
    <t>has also comparisons against ABAQUS and ANSYS</t>
  </si>
  <si>
    <t>Fire Risk Assessment for Highway Bridges in South Korea</t>
  </si>
  <si>
    <t>10.3141/2551-16</t>
  </si>
  <si>
    <t>Transportation Research Record: Journal of the Transportation Research Board </t>
  </si>
  <si>
    <t>Kim, Jeoung, Gil, Lee, Yun</t>
  </si>
  <si>
    <t>On the Effect of Travelling Fire on the Stability of Seismic-Damaged Large Reinforced Concrete Structures</t>
  </si>
  <si>
    <t>10.1007/s40999-016-0023-4</t>
  </si>
  <si>
    <t>International Journal of Civil Engineering</t>
  </si>
  <si>
    <t>Experimental Study of the Advanced Transient Concrete Model on Reinforced Concrete Columns During Fire Exposure</t>
  </si>
  <si>
    <t>Schneider, Schneider</t>
  </si>
  <si>
    <t>10.2174/18748368010040200079</t>
  </si>
  <si>
    <t>Banerjee</t>
  </si>
  <si>
    <t>10.1016/j.firesaf.2014.06.002</t>
  </si>
  <si>
    <t>A software independent tool for mapping thermal results to structural model</t>
  </si>
  <si>
    <t>Numerical modelling of load bearing LSF Walls under fire conditions</t>
  </si>
  <si>
    <t>Structures in Fire - SIF'2012: Proceedings of the 7th International Conference on Structures in Fire</t>
  </si>
  <si>
    <t>search for "Validation of finite element models"</t>
  </si>
  <si>
    <t>Structural Evaluation of Tall Steel Moment-Resisting Structures in Simulated Horizontally Traveling Postearthquake Fire</t>
  </si>
  <si>
    <t>Behnam, Rezvani</t>
  </si>
  <si>
    <t>10.1061/(ASCE)CF.1943-5509.0000696</t>
  </si>
  <si>
    <t>10.3929/ethz-a-007050197</t>
  </si>
  <si>
    <t>Simplified method for the temperature distribution in slim floor beams</t>
  </si>
  <si>
    <t>Zaharia, Duma, Vassart, Gernay, Franssen</t>
  </si>
  <si>
    <t>Proceedings of International Conference Applications of Structural Fire Engineering</t>
  </si>
  <si>
    <t>A 3D solid-like frame finite element applied to steel structures under high temperatures</t>
  </si>
  <si>
    <t>Rigobello, Coda, Neto</t>
  </si>
  <si>
    <t>Finite Elements in Analysis and Design</t>
  </si>
  <si>
    <t>10.1016/j.finel.2014.07.005</t>
  </si>
  <si>
    <t>Advanced method for fire analysis of structures after earthquake</t>
  </si>
  <si>
    <t>Proceedings of the 11th WSEAS International Conference on Sustainability in Science Engineering</t>
  </si>
  <si>
    <t>White Paper on Fire Behavior of Steel Structures</t>
  </si>
  <si>
    <t>White paper</t>
  </si>
  <si>
    <t>Garlock, Kruppa, Li, Zhao</t>
  </si>
  <si>
    <t>10.6028/NIST.GCR.15-984</t>
  </si>
  <si>
    <t>Calculation of a Tunnel Cross Section Subjected to Fire – with a New Advanced Transient Concrete Model for Reinforced Structures</t>
  </si>
  <si>
    <t>Journal of Advanced Engineering</t>
  </si>
  <si>
    <t>Stainless steel beam-columns in case of fire</t>
  </si>
  <si>
    <t>Observations from the Fire and Collapse of the Faculty of Architecture Building, Delft University of Technology</t>
  </si>
  <si>
    <t>Engelhardt, Meacham, Kodur, Kirk</t>
  </si>
  <si>
    <t>Structures Congress 2013</t>
  </si>
  <si>
    <t>https://books.google.be/books?hl=pt-PT&amp;lr=&amp;id=ULp4WrdCqBkC&amp;oi=fnd&amp;pg=PA181&amp;ots=-5j3R5Ci2-&amp;sig=4m7iSnohCg0JLSEBsUNdu7Dbm3w#v=onepage&amp;q&amp;f=false</t>
  </si>
  <si>
    <t>Beahaviour of Concrete Columns Subjected to Fire</t>
  </si>
  <si>
    <t>Martins, Rodrigues</t>
  </si>
  <si>
    <t>Numerical simulation of steel and composite steel and concrete columns in fire</t>
  </si>
  <si>
    <t>Carvalho, Rodrigues, Landesmann, Laím</t>
  </si>
  <si>
    <t>Nordic Steel Conference 2009</t>
  </si>
  <si>
    <t>Ferreira, Vila Real, Couto, Cachim</t>
  </si>
  <si>
    <t>10.14311/asfe.2015.008</t>
  </si>
  <si>
    <t>Applications of Structural Fire Engineering 2015</t>
  </si>
  <si>
    <t>GeM - A software for stability verification of non-uniform members, Adaptation of the general method procedure to fire design</t>
  </si>
  <si>
    <t>Computational Nonlinear Thermomechanical Model of Large Light Partition Walls Based on Experimental Analysis and Probabilistic Models</t>
  </si>
  <si>
    <t>Do, Soize, Heck</t>
  </si>
  <si>
    <t>10.1111/j.1467-8667.2012.00782.x</t>
  </si>
  <si>
    <t>Computer-aided Civil and Infrastructure Engineering</t>
  </si>
  <si>
    <t>Structural Fire Design and Optimisation of a Building</t>
  </si>
  <si>
    <t>Tonicello, Vassart, Zanon, Franssen</t>
  </si>
  <si>
    <t>10.2749/101686612X13363929517776</t>
  </si>
  <si>
    <t>Temperature Prediction in Timber Using Artificial Neural Networks</t>
  </si>
  <si>
    <t>World Conference on Timber Engineering 2010</t>
  </si>
  <si>
    <t>Behaviour and resistance of cold-formed steel beams with lipped channel sections under fire conditions</t>
  </si>
  <si>
    <t>Arrais, Lopes, Vila Real</t>
  </si>
  <si>
    <t>10.1108/JSFE-12-2016-025</t>
  </si>
  <si>
    <t>Effect of Edge Beam Deformations on the Slab Panel Method</t>
  </si>
  <si>
    <t>Gu</t>
  </si>
  <si>
    <t>A Simplified Approach to Serviceability Assessment of RC Structures in Fire</t>
  </si>
  <si>
    <t>Tattoni, Stochino, Caldara</t>
  </si>
  <si>
    <t>10.4203/ccp.102.120</t>
  </si>
  <si>
    <t>Fourteenth International Conference on Civil, Structural and Environmental Engineering Computing</t>
  </si>
  <si>
    <t>Implementation of a weak coupling approach between a CFD and an FE software for fires in compartment</t>
  </si>
  <si>
    <t>Tondini, Franssen</t>
  </si>
  <si>
    <t>V International Conference on Computational Methods for Coupled Problems in Science and Engineering</t>
  </si>
  <si>
    <t>Model parameter sensitivity and benchmarking of the explicit dynamic solver of LS-DYNA for structural analysis in case of fire</t>
  </si>
  <si>
    <t>10.1016/j.firesaf.2017.03.002</t>
  </si>
  <si>
    <t>Rackauskaitea, Kotsovinosb, Rein</t>
  </si>
  <si>
    <t>has comparison to other softwares - Fig. 13. the comparison in that figure is taken from an article of Santiago that is already refered in this list</t>
  </si>
  <si>
    <t>Three-dimensional CFD Evaluation of the Characterizing Parameters in the Fire/Structure Interaction</t>
  </si>
  <si>
    <t>10.1016/j.egypro.2014.01.042</t>
  </si>
  <si>
    <t>Reliability of Temperature-Dependent Models for Analysis of Reinforced Concrete Members Subjected to Fire</t>
  </si>
  <si>
    <t>Elmohandes, Vecchio</t>
  </si>
  <si>
    <t>Structural response to blast and subsequent fire from a petrochemical train derailment</t>
  </si>
  <si>
    <t>Mueller, Yokohama, Marjanishvili, Quiel</t>
  </si>
  <si>
    <t>The First International Conference on Structural Safety under Fire &amp; Blast (CONFAB 2015)</t>
  </si>
  <si>
    <t>A beam finite element for the analysis of structures in fire</t>
  </si>
  <si>
    <t>Walls</t>
  </si>
  <si>
    <t>Numerical modelling of the behaviour of a stainless steel portal frame subjected to fire</t>
  </si>
  <si>
    <t>Lopes, Vila Real, Piloto, Mesquita, Silva</t>
  </si>
  <si>
    <t>Evaluation of the steel structure fire resistance of a shopping centre using structural fire engineering</t>
  </si>
  <si>
    <t>Vila Real, Lopes</t>
  </si>
  <si>
    <t>Cost Action C26: Urban Habitat Constructions Under Catastrophic Events - Proceedings of the Final Conference</t>
  </si>
  <si>
    <t>comparison to simplified method</t>
  </si>
  <si>
    <t>Design issues of thermal induced effects and temperature dependent material properties in Abaqus</t>
  </si>
  <si>
    <t>Both, Wald, Zaharia</t>
  </si>
  <si>
    <t>10.2495/MC150311</t>
  </si>
  <si>
    <t>Materials Characterisation 2017</t>
  </si>
  <si>
    <t>Effective stress method to be used in beam finite elements to take local instabilities into account</t>
  </si>
  <si>
    <t>Franssen, Cowez, Gernay</t>
  </si>
  <si>
    <t>10.3801/IAFSS.FSS.11-544</t>
  </si>
  <si>
    <t>Proceedings of the Institution of Civil Engineers - Construction Materials</t>
  </si>
  <si>
    <t>10.1680/coma.2009.162.4.151</t>
  </si>
  <si>
    <t>Assessment of Eurocode 5 for fire design of timber columns</t>
  </si>
  <si>
    <t>Procedure for Simplified Analysis of Perimeter Columns under Fire</t>
  </si>
  <si>
    <t>Quiel, Garlock, Paya-Zaforteza</t>
  </si>
  <si>
    <t>Structures Congress 2010</t>
  </si>
  <si>
    <t>10.1061/41130(369)143</t>
  </si>
  <si>
    <t>Lopes, Arrais, Vila Real</t>
  </si>
  <si>
    <t>Applications of Structural Fire Engineering 2013</t>
  </si>
  <si>
    <t>Comparison between various methods for the evaluation of the fire resistance of concrete filled hollow steel columns</t>
  </si>
  <si>
    <t>Fellah, Dotreppe, Seridi, Franssen</t>
  </si>
  <si>
    <t>check for "COMPARISON BETWEEN THE THREE METHODS AND WITH EXPERIMENTAL RESULTS"</t>
  </si>
  <si>
    <t>Postprocessor for Fire Analysis Finite Element Program</t>
  </si>
  <si>
    <t>Proceedings of the 3rd WSEAS international conference on Finite differences - finite elements - finite volumes - boundary elements</t>
  </si>
  <si>
    <t>A numerical model for concrete slabs under fire conditions</t>
  </si>
  <si>
    <t>Caldas, Fakury, Sousa Jr, Pitanqueira</t>
  </si>
  <si>
    <t>10.1177/1042391512472498</t>
  </si>
  <si>
    <t>Simple formula for evaluating the fire resistance of axially loaded steel square hollow section columns filled with concrete</t>
  </si>
  <si>
    <t>Dotreppe, Binh, Chuong, Franssen</t>
  </si>
  <si>
    <t>1st International Conference on Modern Design, Construction and Maintenance of Structures</t>
  </si>
  <si>
    <t>Stainless steel plate girders subjected to shear buckling at normal and elevated temperatures</t>
  </si>
  <si>
    <t>Reis, Lopes, Vila Real, Real</t>
  </si>
  <si>
    <t>Check Fig. 7. Comparison also against ABAQUS</t>
  </si>
  <si>
    <t>10.1007/s10694-016-0602-6</t>
  </si>
  <si>
    <t>An integrated modelling strategy between a CFD and an FE software: Methodology and application to compartment fires</t>
  </si>
  <si>
    <t>Tondini, Morbioli, Vassart, Lechêne, Franssen</t>
  </si>
  <si>
    <t>10.1108/JSFE-09-2016-015</t>
  </si>
  <si>
    <t>Estimating the response of flat plate concrete slab systems to fire exposure</t>
  </si>
  <si>
    <t>Ghoreishi, Bagchi, Sultan</t>
  </si>
  <si>
    <t>Fire analysis of a new steel bridge</t>
  </si>
  <si>
    <t>Tonicello, Desanghere, Vassart, Franssen</t>
  </si>
  <si>
    <t>Proceedings of the 7th International Conference on Structures in Fire</t>
  </si>
  <si>
    <t>Fire testing of high-strengh steel circular columns</t>
  </si>
  <si>
    <t>XXIV Giornate Italiane della Costruzione in Acciaio</t>
  </si>
  <si>
    <t>Check Fig. 5 to Fig. 8</t>
  </si>
  <si>
    <t>Couto, Silva, Carić Vila Real, Skejić</t>
  </si>
  <si>
    <t>Performance based design of unbraced steel frames exposed to natural fire scenarios</t>
  </si>
  <si>
    <t>doi.org/10.14311/asfe.2015.026</t>
  </si>
  <si>
    <t>A Fiber-Based Approach for Modeling Beam-Columns under Fire Loading</t>
  </si>
  <si>
    <t>Jeffers</t>
  </si>
  <si>
    <t>Simulating post-earthquake fire loading in conventional RC structures</t>
  </si>
  <si>
    <t>Modeling and Simulation Techniques in Structural Engineering</t>
  </si>
  <si>
    <t>10.4018/978-1-5225-0588-4.ch015</t>
  </si>
  <si>
    <t>Thermal analysis of a double deck bridge</t>
  </si>
  <si>
    <t>COST Action TU0904 - Integrated Fire Engineering and Response</t>
  </si>
  <si>
    <t>Numerical investigation on lateral torsional buckling of steel beams with class 4 cross-sections - comparison with existing design formulae</t>
  </si>
  <si>
    <t>Eighth International Conference on Advances in Steel Structures</t>
  </si>
  <si>
    <t>Couto, Ferreira, Vila Real, Lopes</t>
  </si>
  <si>
    <t>Numerical studies of load bearing LSF walls under realistic design fire conditions</t>
  </si>
  <si>
    <t>Thermal Performance of Non-Load Bearing LSF walls Using Numerical Studies</t>
  </si>
  <si>
    <t>22nd Australasian Conference on the Mechanics of Structures and Materials (ACMSM 2012)</t>
  </si>
  <si>
    <t>By chance</t>
  </si>
  <si>
    <t>Research and Applications in Structural Engineering, Mechanics and Computation</t>
  </si>
  <si>
    <t>check Fig. 6, Fig. 7, Fig. 8</t>
  </si>
  <si>
    <t>An improved procedure for the evaluation of the lateral-torsional buckling resistance of unrestrained steel beams in case of fire</t>
  </si>
  <si>
    <t>Advances in Computational &amp; Experimental Engineering &amp; Science</t>
  </si>
  <si>
    <t>Vila Real, lopes, Simões da Silva</t>
  </si>
  <si>
    <t>Assessment of the ultimate response of composite slab panels</t>
  </si>
  <si>
    <t>CONFAB, The First International Conference on Structural Safety under Fire &amp; Blast</t>
  </si>
  <si>
    <t>Florides, Cashell</t>
  </si>
  <si>
    <t>Robustness assessment of a generic steel fire-protected moment-resisting frame under travelling fire</t>
  </si>
  <si>
    <t>Rezvani, Behnam, Ronagh, Jeffers</t>
  </si>
  <si>
    <t>10.1080/19648189.2016.1179679</t>
  </si>
  <si>
    <t>European Journal of Environmental and Civil Engineering </t>
  </si>
  <si>
    <t>Modeling the behavior of reinforced concrete walls under fire, considering the impact of the span on firewalls</t>
  </si>
  <si>
    <t>Benmehidi, Arar, Chine</t>
  </si>
  <si>
    <t>International Journal of Soft Computing And Software Engineering (JSCSE)</t>
  </si>
  <si>
    <t>10.7321/jscse.v3.n3.91</t>
  </si>
  <si>
    <t>Stiffness matrix derivation of space beam element at elevated temperature</t>
  </si>
  <si>
    <t>Yang, Zhao, Gong</t>
  </si>
  <si>
    <t>Journal of Shanghai Jiaotong University (Science)</t>
  </si>
  <si>
    <t>10.1007/s12204-010-1038-7</t>
  </si>
  <si>
    <t>Mechanical behavior of cellular beams with sinusoidal openings under elevated temperatures</t>
  </si>
  <si>
    <t>Analysis of the behavior of concrete loadbearing walls exposed to parametric fires</t>
  </si>
  <si>
    <t>Dimia, Guenfoud</t>
  </si>
  <si>
    <t>31èmes Rencontres de l’AUGC, E.N.S.</t>
  </si>
  <si>
    <t>Shear buckling evaluation in steel plate girders with rigid end posts subjected to elevated temperatures</t>
  </si>
  <si>
    <t>10.14311/asfe.2015.017</t>
  </si>
  <si>
    <t>Recent advances in Mathematics</t>
  </si>
  <si>
    <t>Heat transfer analysis in concrete slabs using a general purpose FEM computer code</t>
  </si>
  <si>
    <t>Validation of OpenFresco-Based Thermomechanical Hybrid Simulation to Address an Earthquake-Fire-Earthquake Coupled Problem</t>
  </si>
  <si>
    <t>Whyte, Mackie, Abbiati, Stojadinovic</t>
  </si>
  <si>
    <t>VI International Conference on Computational Methods for Coupled Problems in Science and Engineering</t>
  </si>
  <si>
    <t>Development and implementation of a methodology for hybrid fire testing applied to concrete structures with elastic boundary conditions</t>
  </si>
  <si>
    <t>Fire Behaviour of Concrete Columns with Restrained Thermal Elongation</t>
  </si>
  <si>
    <t>10.1260/2040-2317.2.4.319</t>
  </si>
  <si>
    <t>Fire fragility functions for community resilience assessment</t>
  </si>
  <si>
    <t>Khorasani, Gernay, Garlock</t>
  </si>
  <si>
    <t>Advanced method for the fire analysis of concrete partition walls</t>
  </si>
  <si>
    <t>Contribution of non-structural concrete walls to the fire resistance of unprotected steel frames</t>
  </si>
  <si>
    <t>10.14311/asfe.2015.012</t>
  </si>
  <si>
    <t>Molkens, Hanus</t>
  </si>
  <si>
    <t>Advanced method for design of composite columns subjected to fire</t>
  </si>
  <si>
    <t>Verification of web tapered beam-columns in case of fire using the general method of eurocode 3</t>
  </si>
  <si>
    <t>Couto, Duarte, Vila Real, Lopes</t>
  </si>
  <si>
    <t>IFireSS – International Fire Safety Symposium</t>
  </si>
  <si>
    <t>Parametric study on the fire resistance of steel columns with cold-formed lipped channel sections</t>
  </si>
  <si>
    <t>10.14311/asfe.2015.022</t>
  </si>
  <si>
    <t>Analysis of a concrete building exposed to natural fire</t>
  </si>
  <si>
    <t>Proceedings of the Int. Conf. ASFE in Dubrovnik, 15-16 October 2015</t>
  </si>
  <si>
    <t>Sauca, Gernay, Robert, Franssen</t>
  </si>
  <si>
    <t>10.14311/asfe.2015.013</t>
  </si>
  <si>
    <t>Design of steel columns at elevated temperatures due to fire: Effects of rotational restraints</t>
  </si>
  <si>
    <t>Agarwal, Varma</t>
  </si>
  <si>
    <t>An integrated framework for nonlinear analysis of plane frames exposed to fire using the direct stiffness method</t>
  </si>
  <si>
    <t>Srivastava, Prakash</t>
  </si>
  <si>
    <t>Computer &amp; Structures</t>
  </si>
  <si>
    <t>10.1016/j.compstruc.2017.05.013</t>
  </si>
  <si>
    <t>Analysis of a steel-framed open car parks under localized fire</t>
  </si>
  <si>
    <t>Zanon, Sommavilla, Vassart, Cajot, Zandonini, Gadotti</t>
  </si>
  <si>
    <t>https://books.google.be/books?hl=pt-PT&amp;lr=&amp;id=Q9XKBQAAQBAJ&amp;oi=fnd&amp;pg=PA307&amp;ots=RCFrY0VpgT&amp;sig=krZqKI_ywgd9qx3AnrTldMSoAWg#v=onepage&amp;q&amp;f=false</t>
  </si>
  <si>
    <t>Urban Habitat Constructions under Catastrophic Events (Proceedings)</t>
  </si>
  <si>
    <t>Fire safety of steel wall systems using enhanced plasterboards</t>
  </si>
  <si>
    <t>Damage control of intumescent painting, Influence of imperfections in intumescent painting</t>
  </si>
  <si>
    <t>Molkens</t>
  </si>
  <si>
    <t>10.14311/asfe.2015.025</t>
  </si>
  <si>
    <t>Fire design of steel beams with slender cross-section - the influence of loading</t>
  </si>
  <si>
    <t>Design at the interface - developing a structural fire strategy for an exposed weathering steel frame</t>
  </si>
  <si>
    <t>10.13140/RG.2.1.2110.6160</t>
  </si>
  <si>
    <t>Hopkin, Illingworth, O'Loughlin, McColl, Anastasov</t>
  </si>
  <si>
    <t>Shear buckling in steel members subjected to fire</t>
  </si>
  <si>
    <t>Reis</t>
  </si>
  <si>
    <t>Behaviour of composite floors with different sizes of edge beams in fire</t>
  </si>
  <si>
    <t>Nguyen, Tan</t>
  </si>
  <si>
    <t>10.1016/j.jcsr.2016.10.018</t>
  </si>
  <si>
    <t>Effect of travelling fire on structural response of a generic steel fire protected moment resisting frame</t>
  </si>
  <si>
    <t>International Conference on Performance-based and Life-cycle Structural Engineering</t>
  </si>
  <si>
    <t>International Conference on Advances in Computational Mechanics (ACOME)</t>
  </si>
  <si>
    <t>check Fig. 5, Table II, Fig. 6, Fig. 7</t>
  </si>
  <si>
    <t>Benchmark for numerical analysis of steel and composite floors exposed to fire using a general purpose FEM code</t>
  </si>
  <si>
    <t>10.5937/jaes14-8664</t>
  </si>
  <si>
    <t>Journal of Applied Engineering Science</t>
  </si>
  <si>
    <t>Fire design of steel beams with welded class 4 cross-section</t>
  </si>
  <si>
    <t>Couto, Vila Real, Nuno Lopes, Zhao</t>
  </si>
  <si>
    <t>Analysis and design of RC columns in framed RC buildings under the standard fire, according to the EC2</t>
  </si>
  <si>
    <t>10.1108/EC-05-2012-0103</t>
  </si>
  <si>
    <t>Engineering Computations</t>
  </si>
  <si>
    <t>Faria, Teixeira</t>
  </si>
  <si>
    <t>Lateral-torsional buckling of ferritic stainless steel beams in case of fire</t>
  </si>
  <si>
    <t>first International Seminar on the Art of Resisting Extreme Natural Forces</t>
  </si>
  <si>
    <t>Vila Real, Lopes, Silva, Franssen</t>
  </si>
  <si>
    <t>III European Conference on Computational Mechanics Solids, Structures and Coupled Problems in Engineering</t>
  </si>
  <si>
    <t>Numerical Beahaviour of a steel sub-frame system in fire</t>
  </si>
  <si>
    <t>Numerical analysis in beams subjected to interaction between shear and bending</t>
  </si>
  <si>
    <t>Zeinali</t>
  </si>
  <si>
    <t>Assessment of the thermal response of concrete by inverse modelling</t>
  </si>
  <si>
    <t>Lateral-torsional buckling of carbon steel and stainless steel beams subjected to combined end moments and transverse loads in case of fire</t>
  </si>
  <si>
    <t>Verification of code fire ratings of precast prestressed concrete slabs</t>
  </si>
  <si>
    <t>Min, Abu, Moss, Dhakal, Buchanan</t>
  </si>
  <si>
    <t>7 th International Conference on Structures in Fire</t>
  </si>
  <si>
    <t>Fig. 5 to Fig. 10. Has also comparison to tabulated data and simple calculation methods</t>
  </si>
  <si>
    <t>Structural response of vertically irregular tall moment-resisting steel frames under pre- and post-earthquake fire</t>
  </si>
  <si>
    <t>10.1002/tal.1271</t>
  </si>
  <si>
    <t>The Structural Design of Tall and Special Buildings</t>
  </si>
  <si>
    <t>20th International Conference on the Application of Computer Science and Mathematics in Architecture and Civil Engineering</t>
  </si>
  <si>
    <t>Analysis of steel structural members in fire with slender cross-sections through beam finite elements applying an effective constitutive law</t>
  </si>
  <si>
    <t>Lopes, Rodrigues, Vila Real</t>
  </si>
  <si>
    <t>Improvement of fire resistance determination process for buildings and metal structures under the influence of fire</t>
  </si>
  <si>
    <t>Recent Advances in Intelligent Control, Modelling and Computational Science</t>
  </si>
  <si>
    <t>Ancas, Boeriu, Serban, Nastac</t>
  </si>
  <si>
    <t>Stress-based equations for predicting the buckling capacity of steel plates exposed to fire</t>
  </si>
  <si>
    <t>https://books.google.be/books?hl=pt-PT&amp;lr=&amp;id=ULp4WrdCqBkC&amp;oi=fnd&amp;pg=PA122&amp;ots=-5j3Tbzd8Y&amp;sig=8gk1Vs2BzHEH9FnyZiB4RoqtsZE#v=onepage&amp;q&amp;f=false</t>
  </si>
  <si>
    <t>Publication Type</t>
  </si>
  <si>
    <t>Del Prete, Di Fiore, Nigro, Ponticelli, Di Stefano</t>
  </si>
  <si>
    <t>Investigation activity about a collapsed steel structure subjected to a real fire, Fire scenarios and structural behaviour of a real steel structure</t>
  </si>
  <si>
    <t>10.14311/asfe.2015.019</t>
  </si>
  <si>
    <t>Analysis of collapse for concrete columns during and after the cooling phase of a fire</t>
  </si>
  <si>
    <t>Mohamed, Salah</t>
  </si>
  <si>
    <r>
      <t>XXX</t>
    </r>
    <r>
      <rPr>
        <vertAlign val="superscript"/>
        <sz val="11"/>
        <color theme="1"/>
        <rFont val="Calibri"/>
        <family val="2"/>
        <scheme val="minor"/>
      </rPr>
      <t>e</t>
    </r>
    <r>
      <rPr>
        <sz val="11"/>
        <color theme="1"/>
        <rFont val="Calibri"/>
        <family val="2"/>
        <scheme val="minor"/>
      </rPr>
      <t xml:space="preserve"> Rencontres AUGG-IBPSA</t>
    </r>
  </si>
  <si>
    <t>Report</t>
  </si>
  <si>
    <t>STR-866: Non-linear finite element model for post-earthquake fire performance evaluation of steel portal frames</t>
  </si>
  <si>
    <t>Chandra, Bhowmick, Bagchi</t>
  </si>
  <si>
    <t>Resilient Infrastructure</t>
  </si>
  <si>
    <t>The Effect of Transient Heat Transfer Analysis on Corrugated Web Beams</t>
  </si>
  <si>
    <t>10.1109/MCSI.2015.55</t>
  </si>
  <si>
    <t>Both, Wald</t>
  </si>
  <si>
    <t>Second International Conference on Mathematics and Computers in Sciences and in Industry (MCSI)</t>
  </si>
  <si>
    <t>Progressive Collapse Resistance for Steel Building Frames: A Cascading Multi-Hazard Approach with Subsequent Fire</t>
  </si>
  <si>
    <t>10.1007/978-3-319-29713-2_11</t>
  </si>
  <si>
    <t>Multi-hazard Approaches to Civil Infrastructure Engineering</t>
  </si>
  <si>
    <t>Documents that cited SAFIR paper from 2005</t>
  </si>
  <si>
    <t>Numerical analysis of slim floor slabs in fire</t>
  </si>
  <si>
    <t>Zaharia</t>
  </si>
  <si>
    <t>check Fig. 4, Fig. 5 and Fig. 6</t>
  </si>
  <si>
    <t>very good</t>
  </si>
  <si>
    <t>reasonable</t>
  </si>
  <si>
    <t>Agreement</t>
  </si>
  <si>
    <t>good</t>
  </si>
  <si>
    <t>Advanced analyses of the membrane action of composite slabs under natural fire scenarios: A case study of the JTI headquarters</t>
  </si>
  <si>
    <t>Lelli, Loutan</t>
  </si>
  <si>
    <t>10.1108/JSFE-12-2016-0020</t>
  </si>
  <si>
    <t>Proceedings of the 19th International CIB World Building Congress</t>
  </si>
  <si>
    <t>The Need for International Collaboration on Structural Fire Endurance Research</t>
  </si>
  <si>
    <t>Grosshandler, Prasad</t>
  </si>
  <si>
    <t>Wind and Seismic Effects. Proceedings of the 38th Joint Panel Meeting</t>
  </si>
  <si>
    <t>Numerical modelling of composite slab with cellular beams in fire</t>
  </si>
  <si>
    <t>Izbash</t>
  </si>
  <si>
    <t>Fire Safety Engineering of High Rise Timber Buildings</t>
  </si>
  <si>
    <t>Longhi</t>
  </si>
  <si>
    <t>Simplified risk-based assessment of the residual strength of concrete elements after fire</t>
  </si>
  <si>
    <t>Dierynck</t>
  </si>
  <si>
    <t>A Study on Progressive Collapse Behavior of Steel Structures Subjected to Fire Loads</t>
  </si>
  <si>
    <t>Chidambaram, Shah, Kumar, Karthikeyan</t>
  </si>
  <si>
    <t>10.17485/ijst/2016/v9i24/93152</t>
  </si>
  <si>
    <t>Indian Journal of Science &amp; Technology</t>
  </si>
  <si>
    <t>Garcilazo</t>
  </si>
  <si>
    <t>Nonlinear analysis of plane frames subjected to temperature changes</t>
  </si>
  <si>
    <t>Usach</t>
  </si>
  <si>
    <t>Fire response analysis of circular concrete filled tubular columns and the effects of axial and rotational restraints</t>
  </si>
  <si>
    <t>Numerical Analysis of Charring of Timber Structures in Natural Fires</t>
  </si>
  <si>
    <t>Salminen</t>
  </si>
  <si>
    <t>10.2749/222137815815622735</t>
  </si>
  <si>
    <t>IABSE Symposium Report</t>
  </si>
  <si>
    <t>Experimental and Computational Investigation of Composite Beam Response to Fire</t>
  </si>
  <si>
    <t>Kordosky</t>
  </si>
  <si>
    <t>Structural assement and design of concrete structures under fire conditions</t>
  </si>
  <si>
    <t>Legrand</t>
  </si>
  <si>
    <t>Firewalls and post-earthquake fire resistance of RC Frame</t>
  </si>
  <si>
    <t>Structures &amp; Buildings</t>
  </si>
  <si>
    <t>10.1680/stbu.14.00031</t>
  </si>
  <si>
    <t>Analysis of Composite Steel-concrete Beams Exposed to Fire using OpenSees</t>
  </si>
  <si>
    <t>Jiang, Li, Usmani</t>
  </si>
  <si>
    <t>10.1260/2040-2317.6.1.1</t>
  </si>
  <si>
    <t>Numerical model for steel-concrete composite slabs in fire, considering the membrane effect</t>
  </si>
  <si>
    <t>buletinul institutului politehnic din iaşi - Secţia Construcţii. Arhitectură.</t>
  </si>
  <si>
    <t>Buletinul Institutului Politehnic din Iaşi - Secţia Construcţii. Arhitectură.</t>
  </si>
  <si>
    <t>Lateral-torsional buckling of beams with corrugated webs subjected to fire</t>
  </si>
  <si>
    <t>Lopes, Couto, Vila Real, Lopes</t>
  </si>
  <si>
    <t>Fire design of concrete encased columns: Validation of an advanced calculation model</t>
  </si>
  <si>
    <t>10.12989/scs.2014.17.6.835</t>
  </si>
  <si>
    <t>Zaharia, Dubina</t>
  </si>
  <si>
    <t>A fiber beam element model with mixed formulation for simulating structural fire responses of concrete-filled steel tubular columns</t>
  </si>
  <si>
    <t>Zhao, Wu, Jian</t>
  </si>
  <si>
    <t>6th International Symposium on Innovation and Sustainability of Structures in Civil Engineering (ISISS-2015</t>
  </si>
  <si>
    <t>Calibration of a simplified method for fire resistance assessment of partially encased composite beams</t>
  </si>
  <si>
    <t>10.1108/JSFE-09-2016-019</t>
  </si>
  <si>
    <t>check Fig. 1</t>
  </si>
  <si>
    <t>Numerical analysis of the influence of end restraints on the fire resistance of continuous reinforced concrete beams and slabs</t>
  </si>
  <si>
    <t>Lu</t>
  </si>
  <si>
    <t>10.14311/asfe.2015.020</t>
  </si>
  <si>
    <t>Parametric study on the lateral torsional buckling of stainless steel I beams with class 4 cross-sections in case of fire</t>
  </si>
  <si>
    <t>Lopes, Gamelas, Vila Real</t>
  </si>
  <si>
    <t>Development of an integrated computational tool for modelling structural frames in fire considering local effects</t>
  </si>
  <si>
    <t>The application of advanced finite element analysis for structural fire design</t>
  </si>
  <si>
    <t>10.14264/uql.2016.542</t>
  </si>
  <si>
    <t>Proceedings of the Second International Conference on Performance-based and Life-cycle Structural Engineering (PLSE 2015)</t>
  </si>
  <si>
    <t>Lim, Feeney</t>
  </si>
  <si>
    <t>Numerical analysis of shear buckling in beams subjected to interaction between shear and bending at elevated temperatures</t>
  </si>
  <si>
    <t>Contribution à l'étude du comportement mécanique de murs en béton armé dans un bâtiment soumis au feu</t>
  </si>
  <si>
    <t>Benmehidi</t>
  </si>
  <si>
    <t>33èmes Rencontres de l’AUGC, ISABTP/UPPA</t>
  </si>
  <si>
    <t>Title in French but document is written in English</t>
  </si>
  <si>
    <t>Performance-based fire design of steel structures of Helsinki olympic stadium</t>
  </si>
  <si>
    <t>Salminen, Hietaniemi</t>
  </si>
  <si>
    <t>10.14311/asfe.2015.016</t>
  </si>
  <si>
    <t>Franssen</t>
  </si>
  <si>
    <t>SAFIR: A Thermal / Structural Program for Modeling Structures Under Fire</t>
  </si>
  <si>
    <t>Engineering Journal-American Institute of Steel Construction Inc</t>
  </si>
  <si>
    <t>Article that authors use as a reference to SAFIR</t>
  </si>
  <si>
    <t>Book</t>
  </si>
  <si>
    <t>Designing steel structures for fire safety</t>
  </si>
  <si>
    <t>Franssen, Kodur, Zaharia</t>
  </si>
  <si>
    <t>FSE team</t>
  </si>
  <si>
    <t>Numerical determination of 3D temperature fields in steel joints</t>
  </si>
  <si>
    <t>10.1002/fam.845</t>
  </si>
  <si>
    <t>Effect of Transient Creep Strain Model on the Behavior of Concrete Columns Subjected to Heating and Cooling</t>
  </si>
  <si>
    <t>Considering the effects of localised fires in the numerical analysis of a building structure</t>
  </si>
  <si>
    <t>Franssen, Pintea, Dotreppe</t>
  </si>
  <si>
    <t>10.1016/j.firesaf.2007.04.006</t>
  </si>
  <si>
    <t>A multiaxial constitutive model for concrete in the fire situation: Theoretical formulation</t>
  </si>
  <si>
    <t>Gernay, Millard, Franssen</t>
  </si>
  <si>
    <t>International Journal of Solids and Structures</t>
  </si>
  <si>
    <t>10.1016/j.ijsolstr.2013.07.013</t>
  </si>
  <si>
    <t>ETC model in SAFIR</t>
  </si>
  <si>
    <t>Structures In Fire, Yesterday, Today And Tomorrow</t>
  </si>
  <si>
    <t>Structures in Fire</t>
  </si>
  <si>
    <t>10.3801/IAFSS.FSS.8-21</t>
  </si>
  <si>
    <t>A Comparison Between Explicit and Implicit Modelling of Transient Creep Strain in Concrete Uniaxial Constitutive Relationship</t>
  </si>
  <si>
    <t>Proceedings of the Fire and Materials 2011 Conference</t>
  </si>
  <si>
    <t>check Fig. 5 to Fig. 7, Fig. 8 and Fig. 9</t>
  </si>
  <si>
    <t>Fire fragility curves for steel buildings in a community context: A methodology</t>
  </si>
  <si>
    <t>Gernay, Khorasani, Garlock</t>
  </si>
  <si>
    <t>10.1016/j.engstruct.2016.01.043</t>
  </si>
  <si>
    <t>Gernay, Dimia</t>
  </si>
  <si>
    <t>Structural behaviour of concrete columns under natural fires</t>
  </si>
  <si>
    <t>A performance indicator for structures under natural fire</t>
  </si>
  <si>
    <t>10.1016/j.engstruct.2015.06.005</t>
  </si>
  <si>
    <t>Numerical evaluation of the fire behaviour of a concrete tunnel integrating the effects of spalling</t>
  </si>
  <si>
    <t>Franssen, Hanus, Dotreppe</t>
  </si>
  <si>
    <t>Proceedings of the Fire Design of Concrete Structures from Materials Modelling to Structural Performance Workshop</t>
  </si>
  <si>
    <t>Structural behavior of concrete columns under natural fires including cooling down phase</t>
  </si>
  <si>
    <t>International Conference on Recent Advances in Nonlinear Models – Structural Concrete Applications</t>
  </si>
  <si>
    <t>Franssen, Gernay</t>
  </si>
  <si>
    <t>Modeling structures in fire with SAFIR®: theoretical background and capabilities</t>
  </si>
  <si>
    <t>10.1108/JSFE-07-2016-0010</t>
  </si>
  <si>
    <t>Fire Safety Science</t>
  </si>
  <si>
    <t>check for "VALIDATION AGAINST EXPERIMENTAL LABORATORY TESTS"</t>
  </si>
  <si>
    <t>Experimental tests and numerical modelling on eight slender steel columns under increasing temperatures</t>
  </si>
  <si>
    <t>Franssen, Zhao, Bin</t>
  </si>
  <si>
    <t>Progress on Safety of Structures in Fire</t>
  </si>
  <si>
    <t>Fragility Analysis of a Steel Building in Fire</t>
  </si>
  <si>
    <t>Gernay, Khorosani, Garlock</t>
  </si>
  <si>
    <t>Proceedings of the First International Conference on Structural Safety under Fire &amp; Blast - CONFAB 2015</t>
  </si>
  <si>
    <t>A multiaxial constitutive model for concrete in the fire situation</t>
  </si>
  <si>
    <t>Proceedings of the 13th Fire and Materials Conference</t>
  </si>
  <si>
    <t>check for "VALIDATION OF THE MODEL"</t>
  </si>
  <si>
    <t>A multiaxial concrete model for applications in structural fire engineering</t>
  </si>
  <si>
    <t>Gernay, Millard</t>
  </si>
  <si>
    <t>Towards a standard measure of the ability of a structure to resist a natural fire</t>
  </si>
  <si>
    <t>check for "VALIDATION OF THE MODEL".  Article seems to be identical to Gernay, Franssen (2013)</t>
  </si>
  <si>
    <t>check Fig. 1. Article seems to be identical to Gernay, Dimia (2013)</t>
  </si>
  <si>
    <t>10.1108/JSFE-03-2016-003</t>
  </si>
  <si>
    <t>Sensitivity of structures to fire decay phases: quantitative comparison of structural components made of different materials</t>
  </si>
  <si>
    <t>A method for measuring the sensitivity of building structural members to fire decay phases</t>
  </si>
  <si>
    <t>10.14311/AP.2016.56.0344</t>
  </si>
  <si>
    <t>Acta Polytechnica</t>
  </si>
  <si>
    <t>Are Simple Calculation Models always on the Safe Side?</t>
  </si>
  <si>
    <t>10.2314/GBV:77999762X</t>
  </si>
  <si>
    <t>Festschrift Peter Schaumann</t>
  </si>
  <si>
    <t>Short descriptiion (file name)</t>
  </si>
  <si>
    <t>Consideration of Transient Creep in the Eurocode Constitutive Model for Concrete in the Fire situation</t>
  </si>
  <si>
    <t>Proceedings of the Sixth International Conference Structures in Fire</t>
  </si>
  <si>
    <t>Thermal performance of LSF floors made of hollow flange channel section joists under fire conditions</t>
  </si>
  <si>
    <t>Mechanics of wide-flanged steel sections that develop thermal gradients due to fire exposure</t>
  </si>
  <si>
    <t>Heat transfer and structural response modelling of concrete filled steel hollow section columns</t>
  </si>
  <si>
    <t>Givalry</t>
  </si>
  <si>
    <t>Menis</t>
  </si>
  <si>
    <t>Jiang (Jian)</t>
  </si>
  <si>
    <t>Jiang (Liming)</t>
  </si>
  <si>
    <t>Jiang (Yaqiang)</t>
  </si>
  <si>
    <t>10.1007/1-4020-5370-3_761</t>
  </si>
  <si>
    <t>10.2495/EN070101</t>
  </si>
  <si>
    <t>https://books.google.be/books?id=ULp4WrdCqBkC&amp;pg=PA59&amp;lpg=PA59&amp;dq=Fire-induced+progressive+collapse+of+steel+structures+that+have+sustained+localized+damage&amp;source=bl&amp;ots=-5j3U9Gg8-&amp;sig=ZpuYuSyTfr8jpnDU_r0rVZfuE2k&amp;hl=pt-PT&amp;sa=X&amp;ved=0ahUKEwichcmBq4PVAhXQh7QKHRuCA-8Q6AEISjAE#v=onepage&amp;q=Fire-induced%20progressive%20collapse%20of%20steel%20structures%20that%20have%20sustained%20localized%20damage&amp;f=false</t>
  </si>
  <si>
    <t>Khorasani, Gardoni, Garlock</t>
  </si>
  <si>
    <t>Probabilistic fire analysis - Material models and evaluation of steel structural members</t>
  </si>
  <si>
    <t>10.1061/%28ASCE%29ST.1943-541X.0001285</t>
  </si>
  <si>
    <t>Fire resistance of cold-formed C steel columns</t>
  </si>
  <si>
    <t>User's manual for SAFIR2011</t>
  </si>
  <si>
    <t>Steel and composite structures - Behaviour and design for fire safety</t>
  </si>
  <si>
    <t>https://books.google.be/books?hl=pt-PT&amp;lr=&amp;id=P0bLGhpw72sC&amp;oi=fnd&amp;pg=PP1&amp;ots=Lalr7nn54A&amp;sig=4mI-HE2bqP4Vf_uoqCBqxF3_DLw#v=onepage&amp;q&amp;f=false</t>
  </si>
  <si>
    <t>Della Corte, Landolfo, Mazzolani</t>
  </si>
  <si>
    <t>Post-earthquake fire resistance of moment resisting steel frames</t>
  </si>
  <si>
    <t>10.1016/S0379-7112(03)00047-X</t>
  </si>
  <si>
    <t>Feng, Wang, Davies</t>
  </si>
  <si>
    <t>Thermal performance of cold-formed thin-walled steel panel systems in fire</t>
  </si>
  <si>
    <t>10.1016/S0379-7112(02)00090-5</t>
  </si>
  <si>
    <t>Progressive collapse analysis of steel structures under fire conditions</t>
  </si>
  <si>
    <t>Sun, Huang, Burgess</t>
  </si>
  <si>
    <t>10.1016/j.engstruct.2011.10.009</t>
  </si>
  <si>
    <t>Nonlinear pre-fire and post-fire analysis of steel frames</t>
  </si>
  <si>
    <t>Iu, Chan, Zha</t>
  </si>
  <si>
    <t>10.1016/j.engstruct.2005.06.003</t>
  </si>
  <si>
    <t>Iu, Chan</t>
  </si>
  <si>
    <t>A simulation-based large deflection and inelastic analysis of steel frames under fire</t>
  </si>
  <si>
    <t>10.1016/j.jcsr.2004.03.002</t>
  </si>
  <si>
    <t>Schmid, Konig, Kohler</t>
  </si>
  <si>
    <t>Fire-exposed cross-laminated timber-modelling and tests</t>
  </si>
  <si>
    <t>Vector Form Intrinsic Finite Element analysis of nonlinear behavior of steel structures exposed to fire</t>
  </si>
  <si>
    <t>Lien, Chiou, Wang, Hsiao</t>
  </si>
  <si>
    <t>10.1016/j.engstruct.2009.08.018</t>
  </si>
  <si>
    <t>Jiang, Usmani</t>
  </si>
  <si>
    <t>Modeling of steel frame structures in fire using OpenSees</t>
  </si>
  <si>
    <t>10.1016/j.compstruc.2012.07.013</t>
  </si>
  <si>
    <t>Review and Assessment of Fire Hazard in Bridges</t>
  </si>
  <si>
    <t>Kodur, Gu, Garlock</t>
  </si>
  <si>
    <t>10.3141/2172-03</t>
  </si>
  <si>
    <t>Transportation Research Record</t>
  </si>
  <si>
    <t>Effect of column base strength on steel portal frames in fire</t>
  </si>
  <si>
    <t>Rahman, Lim, Xu, Hamilton, Comlekci, Pritchard</t>
  </si>
  <si>
    <t>Proceedings of the ICE - Structures and Buildings</t>
  </si>
  <si>
    <t>https://books.google.be/books?hl=pt-PT&amp;lr=&amp;id=YMx5AgAAQBAJ&amp;oi=fnd&amp;pg=PA359&amp;ots=ITKDcFIODg&amp;sig=h4R04GTIoNk7h86-UhcJ4syrTIE#v=onepage&amp;q&amp;f=false</t>
  </si>
  <si>
    <t>Della Corte, Faggiano, Mazzolani</t>
  </si>
  <si>
    <t>On the structural effects of fire following earthquake</t>
  </si>
  <si>
    <t>10.1201/9780203970843.ch40</t>
  </si>
  <si>
    <t>Proceedings of the Final Conference of COST Action C12</t>
  </si>
  <si>
    <t>Plastic-hinge approach for inelastic analysis of steel–concrete framed structures</t>
  </si>
  <si>
    <t>10.1016/j.jcsr.2009.10.014</t>
  </si>
  <si>
    <t>Cellular Finite Beam Element for Nonlinear Analysis of Concrete Structures under Fire</t>
  </si>
  <si>
    <t>Biondini, Nero</t>
  </si>
  <si>
    <t>10.1061/(ASCE)ST.1943-541X.0000307</t>
  </si>
  <si>
    <t>Yassin, Iqbal, Bagchi, Kodur</t>
  </si>
  <si>
    <t>Assessment of the post-EQ fire performance of steel-frame buildings</t>
  </si>
  <si>
    <t>The 14th World Conference on Earthquake Engineering</t>
  </si>
  <si>
    <t>Effect of Support Conditions on Steel Beams Exposed of Fire</t>
  </si>
  <si>
    <t>Seputro</t>
  </si>
  <si>
    <t>Effect of support conditions on the fire behaviour of steel and composite beams</t>
  </si>
  <si>
    <t>Moss, Buchanan, Seputro, Wastney, Welsh</t>
  </si>
  <si>
    <t>10.1002/fam.855</t>
  </si>
  <si>
    <t>Fire resistance of steel columns with partial loss of fire protection</t>
  </si>
  <si>
    <t>Fontana, Knobloch</t>
  </si>
  <si>
    <t>10.2749/222137804796302202</t>
  </si>
  <si>
    <t>Performance of reinforced concrete structures subjected to fire following earthquake</t>
  </si>
  <si>
    <t>10.1080/19648189.2013.783882</t>
  </si>
  <si>
    <t>Experimental Testing and Analytical Prediction of the Behaviour of Timber Bolted Connections Subjected to Fire</t>
  </si>
  <si>
    <t>Moss, Buchanan, Fragiacomo, Austruy</t>
  </si>
  <si>
    <t>10.1007%2Fs10694-009-0096-6.pdf</t>
  </si>
  <si>
    <t>Analytical Methods for Determining Fire Resistance of Concrete Members</t>
  </si>
  <si>
    <t>Fleischmann, Buchanan, Abu</t>
  </si>
  <si>
    <t>SFPE Handbook of Fire Protection Engineering</t>
  </si>
  <si>
    <t>10.1007/978-1-4939-2565-0_54</t>
  </si>
  <si>
    <t>Investigating the Effect of Prior Damage on the Post-earthquake Fire Resistance of Reinforced Concrete Portal Frames</t>
  </si>
  <si>
    <t>Ronagh, Behnam</t>
  </si>
  <si>
    <t>International Journal of Concrete Structures and Materials</t>
  </si>
  <si>
    <t>10.1007/s40069-012-0025-9</t>
  </si>
  <si>
    <t>Investigation of concrete encased steel composite columns at elevated temperatures</t>
  </si>
  <si>
    <t>Ellobody, Young</t>
  </si>
  <si>
    <t>10.1016/j.tws.2010.03.004</t>
  </si>
  <si>
    <t>Performance of axially restrained concrete encased steel composite columns at elevated temperatures</t>
  </si>
  <si>
    <t>Young, Ellobody</t>
  </si>
  <si>
    <t>10.1016/j.engstruct.2010.10.019</t>
  </si>
  <si>
    <t>A performance-based approach for evaluating fire resistance of prestressed concrete double T-beams</t>
  </si>
  <si>
    <t>Kodur, Hatinger</t>
  </si>
  <si>
    <t>10.1177/1042391511417795</t>
  </si>
  <si>
    <t>On The Distortional Buckling, Post-Buckling And Strength of Cold-Formed Steel Lipped Channel Columns Under Fire Conditions</t>
  </si>
  <si>
    <t>Landesmann, Camotim</t>
  </si>
  <si>
    <t>10.1260/2040-2317.2.1.1</t>
  </si>
  <si>
    <t>Post-earthquake fire resistance of CFRP strengthened reinforced concrete structures</t>
  </si>
  <si>
    <t>10.1002/tal.1084</t>
  </si>
  <si>
    <t>Effect of insulation on the fire behaviour of steel floor trusses</t>
  </si>
  <si>
    <t>Chang, Buchanan, Moss</t>
  </si>
  <si>
    <t>10.1002/fam.874</t>
  </si>
  <si>
    <t>Progressive collapse mechanisms of steel frames exposed to fire</t>
  </si>
  <si>
    <t>Advances in Structural Engineering</t>
  </si>
  <si>
    <t>10.1260/1369-4332.17.3.381</t>
  </si>
  <si>
    <t>Post-Earthquake Fire performance-based behavior of unprotected moment resisting 2D steel frames</t>
  </si>
  <si>
    <t>KSCE Journal of Civil Engineering</t>
  </si>
  <si>
    <t>10.1007/s12205-012-0527-7</t>
  </si>
  <si>
    <t>Behavior of moment-resisting tall steel structures exposed to a vertically traveling post-earthquake fire</t>
  </si>
  <si>
    <t>10.1002/tal.1109</t>
  </si>
  <si>
    <t>Non-linear and plastic analysis of RC beams subjected to fire</t>
  </si>
  <si>
    <t>Riva, Franssen</t>
  </si>
  <si>
    <t>10.1680/stco.2008.9.1.31</t>
  </si>
  <si>
    <t>Managed to get the file?</t>
  </si>
  <si>
    <t>Modelling of Steel-Concrete Composite Structures in Fire Using OpenSees</t>
  </si>
  <si>
    <t>Jiang, Usmani, Li</t>
  </si>
  <si>
    <t>10.1260/1369-4332.17.2.249</t>
  </si>
  <si>
    <t>Advances in Concrete Construction</t>
  </si>
  <si>
    <t>10.12989/acc.2013.1.1.029</t>
  </si>
  <si>
    <t>Methodology for investigating the behavior of reinforced concrete structures subjected to post earthquake fire</t>
  </si>
  <si>
    <t>Behnam,  Ronagh, Baji</t>
  </si>
  <si>
    <t>The Influence of Fire Scenarios on the Structural Behaviour of Composite Steel-Concrete Buildings</t>
  </si>
  <si>
    <t>Applied Mechanics and Materials</t>
  </si>
  <si>
    <t>10.4028/www.scientific.net/AMM.82.368</t>
  </si>
  <si>
    <t>Nigro, Ferraro, Cefarelli</t>
  </si>
  <si>
    <t>Temperature prediction for contour-insulated concrete-filled CHS subjected to fire using large time Green’s function solutions</t>
  </si>
  <si>
    <t>10.1016/j.jcsr.2006.08.014</t>
  </si>
  <si>
    <t>A study on the effect of sequential post-earthquake fire on the performance of reinforced concrete structures</t>
  </si>
  <si>
    <t>10.1108/IJSI-03-2013-0005</t>
  </si>
  <si>
    <t>International Journal of Structural Integrity</t>
  </si>
  <si>
    <t>A Post-Earthquake Fire Factor to Improve the Fire Resistance of Damaged Ordinary Reinforced Concrete Structures</t>
  </si>
  <si>
    <t>10.1260/2040-2317.4.4.207</t>
  </si>
  <si>
    <t>Residual Load Bearing Capacity of Structures Exposed to Fire</t>
  </si>
  <si>
    <t>Structures Congress 2001</t>
  </si>
  <si>
    <t>Franssen, Kodur</t>
  </si>
  <si>
    <t>10.1061/40558(2001)89</t>
  </si>
  <si>
    <t>Effect Of Top Reinforcing On The Fire Performance Of Continuous Reinforced Concrete Beams</t>
  </si>
  <si>
    <t>Bernhart, Buchanan, Dhakal, Moss</t>
  </si>
  <si>
    <t>10.3801/IAFSS.FSS.8-259</t>
  </si>
  <si>
    <t>Post-earthquake fire performance-based behavior of reinforced concrete structures</t>
  </si>
  <si>
    <t>10.12989/eas.2013.5.4.379</t>
  </si>
  <si>
    <t>Earthquakes and Structures</t>
  </si>
  <si>
    <t>The Behavior of Steel Perimeter Columns in a Fire</t>
  </si>
  <si>
    <t>Structures Congress 2005</t>
  </si>
  <si>
    <t>10.1061/40753(171)57</t>
  </si>
  <si>
    <t>Behavior of portal frames of steel hollow sections exposed to fire</t>
  </si>
  <si>
    <t>El-Heweity</t>
  </si>
  <si>
    <t>Alexandria Engineering Journal</t>
  </si>
  <si>
    <t>10.1016/j.aej.2012.06.004</t>
  </si>
  <si>
    <t>Effect of Bracing Systems on Fire-Induced Progressive Collapse of Steel Structures Using OpenSees</t>
  </si>
  <si>
    <t>10.1007/s10694-014-0451-0</t>
  </si>
  <si>
    <t>https://books.google.be/books?hl=pt-PT&amp;lr=&amp;id=Q9XKBQAAQBAJ&amp;oi=fnd&amp;pg=PA261&amp;ots=RCFr03_pcW&amp;sig=fETVitjUF00zI_-ZM5QWuo0uORY#v=onepage&amp;q&amp;f=false</t>
  </si>
  <si>
    <t>Member, structure and global structural fire analysis of steel-concrete composite frames</t>
  </si>
  <si>
    <t>Numerical modelling of a single storey industrial building at elevated temperature - comparison between the 2D and 3D analysis</t>
  </si>
  <si>
    <t>Souza Junior, Creus, Franssen</t>
  </si>
  <si>
    <t>Mecânica Computacional 2002</t>
  </si>
  <si>
    <t>Behavior of Circular Reinforced Concrete Columns Under Fire Conditions</t>
  </si>
  <si>
    <t>Raut, Kodur</t>
  </si>
  <si>
    <t>10.1260/2040-2317.3.1.37</t>
  </si>
  <si>
    <t>Numerical behaviour of steel columns subjected to localized fire loading</t>
  </si>
  <si>
    <t>Santiago, Haremza, Simões da Silva, Rodrigues</t>
  </si>
  <si>
    <t>Proceedings of the Twelfth International Conference on Civil, Structural and Environmental Engineering Computing</t>
  </si>
  <si>
    <t>Jiang, Khazaeinejad, Usmani</t>
  </si>
  <si>
    <t>Nonlinear analysis of shell structures in fire using OpenSees</t>
  </si>
  <si>
    <t>Proceedings of the 20th UK Conference of the Association for Computational Mechanics in Engineering</t>
  </si>
  <si>
    <t>Post-earthquake fire performance of building structures</t>
  </si>
  <si>
    <t>Yassin</t>
  </si>
  <si>
    <t>Application of FSE approach to structural fire safety assessment of steel-concrete composite structures</t>
  </si>
  <si>
    <t>https://books.google.be/books?hl=pt-PT&amp;lr=&amp;id=Q9XKBQAAQBAJ&amp;oi=fnd&amp;pg=PA255&amp;ots=RDwiU_XsgY&amp;sig=7YToJrq9gOxjQbzQedcdZt50HAY#v=onepage&amp;q&amp;f=false</t>
  </si>
  <si>
    <t>2-D analysis of composite steel - concrete beams in fire</t>
  </si>
  <si>
    <t>Welsh</t>
  </si>
  <si>
    <t>Fire Induced Thermal and Structural Response of the World Trade Center Towers</t>
  </si>
  <si>
    <t>Prasad, Hamins, Mcallister, Gross</t>
  </si>
  <si>
    <t>10.3801/IAFSS.FSS.9-1267</t>
  </si>
  <si>
    <t>Modelling hollowcore concrete slabs subjected to fire</t>
  </si>
  <si>
    <t>Moss, Dhakal, Buchanan, Min, Chang</t>
  </si>
  <si>
    <t>20th Australasian Conference on the Mechanics of Structures and Materials (ACMSM20)</t>
  </si>
  <si>
    <t>Influence of fire scenarios on progressive collapse mechanisms of steel framed structures</t>
  </si>
  <si>
    <t>10.1002/stco.201410033</t>
  </si>
  <si>
    <t>Steel Construction</t>
  </si>
  <si>
    <t>Journal of the Brazilian Society of Mechanical Sciences and Engineering</t>
  </si>
  <si>
    <t>Inelastic analysis of semi-rigid composite structures under fire conditions</t>
  </si>
  <si>
    <t>10.1590/S1678-58782011000400012 </t>
  </si>
  <si>
    <t>Risk mitigation of post-earthquake fire in urban buildings</t>
  </si>
  <si>
    <t>Behnam, Skitmore, Ronagh</t>
  </si>
  <si>
    <t>10.1080/13669877.2014.910686</t>
  </si>
  <si>
    <t>Journal of Risk Research</t>
  </si>
  <si>
    <t>Timber under real fire conditions - the influence of oxygen content and gas velocity on the charring behavior</t>
  </si>
  <si>
    <t>Schmid, Santomaso, Brandon, Wickstrom, Frangi</t>
  </si>
  <si>
    <t>Proceedings of the World Conference on Timber Engineering (WCTE 2016)</t>
  </si>
  <si>
    <t>10.3929/ethz-a-010736895</t>
  </si>
  <si>
    <t>Performance-based fire behaviour analysis for underground parking structures</t>
  </si>
  <si>
    <t>Heo, Kang, Lee, Oh, Lee, Kim</t>
  </si>
  <si>
    <t>International Journal of Urban Sciences</t>
  </si>
  <si>
    <t>10.1080/12265934.2016.1178165</t>
  </si>
  <si>
    <t>Fire response of reinforced concrete beams strengthened with near-surface mounted FRP reinforcement</t>
  </si>
  <si>
    <t>Yu</t>
  </si>
  <si>
    <t>Structural Performance of Prestressed Composite Members with Corrugated Webs Exposed to Fire</t>
  </si>
  <si>
    <t>Kang, Lee, Hwang, Oh, Kim, Kim</t>
  </si>
  <si>
    <t>10.1007/s10694-015-0521-y</t>
  </si>
  <si>
    <t>The impact of fire on seismic resistance of fibre reinforced polymer strengthened concrete structural systems</t>
  </si>
  <si>
    <t>Bénichou, Mostafaei, Green, Hollingshead</t>
  </si>
  <si>
    <t>Canadian Journal of Civil Engineering</t>
  </si>
  <si>
    <t>10.1139/cjce-2012-0521</t>
  </si>
  <si>
    <t>Response of Steel Reduced Beam Section Connections Exposed to Fire</t>
  </si>
  <si>
    <t>Mahmoud, Ellingwood, Turbert, Memari</t>
  </si>
  <si>
    <t>10.1061/(ASCE)ST.1943-541X.0001340</t>
  </si>
  <si>
    <t>Analysis of heated beams: modelling benchmarks</t>
  </si>
  <si>
    <t>Khazaeinejad, Dai, Usmani</t>
  </si>
  <si>
    <t>The First International Conference on Structural Safety under Fire &amp; Blast</t>
  </si>
  <si>
    <t>Effect of the end and side connections to the hollowcore concrete flooring systems in fire</t>
  </si>
  <si>
    <t>Chang, Buchanan, Dhakal, Moss</t>
  </si>
  <si>
    <t>FIB’07 – “Workshop on fire design of concrete structures – from materials modelling to structural performance”</t>
  </si>
  <si>
    <t>Effect of support conditions on the behaviour of steel beams in fire</t>
  </si>
  <si>
    <t>Moss, Buchanan, Seputro, Welsh</t>
  </si>
  <si>
    <t>10.1080/13287982.2004.11464930</t>
  </si>
  <si>
    <t>Interface modelling between CFD and FEM analysis: the dual-layer post-processing model</t>
  </si>
  <si>
    <t>Pantousa, Mistakidis</t>
  </si>
  <si>
    <t>Engineering computations</t>
  </si>
  <si>
    <t>10.1108/EC-06-2015-0146</t>
  </si>
  <si>
    <t>Dubina</t>
  </si>
  <si>
    <t>10.1007/3-211-38023-X_2</t>
  </si>
  <si>
    <t>Peculiar problems in cold-formed steel design Part 1</t>
  </si>
  <si>
    <t>Light Gauge Metal Structures Recent Advances</t>
  </si>
  <si>
    <t>Performance-based structural fire design and testing of structures</t>
  </si>
  <si>
    <t>Chan, Iu</t>
  </si>
  <si>
    <t>Proceedings of Annual Seminar of Joint Structural Division</t>
  </si>
  <si>
    <t>Time resistance of industrial steel portal frames with haunches under fire</t>
  </si>
  <si>
    <t>Benlakehal, Kassoul, Piloto, Bouchair</t>
  </si>
  <si>
    <t>Asian Journal of Civil Engineering</t>
  </si>
  <si>
    <t>Fire resistance of steel and compostie steel-concrete columns</t>
  </si>
  <si>
    <t>Correia</t>
  </si>
  <si>
    <t>Ni, Birely</t>
  </si>
  <si>
    <t>Post-fire earthquake resistance of reinforced concrete structural walls</t>
  </si>
  <si>
    <t>The 11th Canadian Conference on Earthquake Engineering</t>
  </si>
  <si>
    <t>Fire Behavior Of Slender Precast Concrete Walls</t>
  </si>
  <si>
    <t>Lim, Buchanan</t>
  </si>
  <si>
    <t>Fire Safety Science 7</t>
  </si>
  <si>
    <t>10.3801/IAFSS.FSS.7-1135</t>
  </si>
  <si>
    <t>Fundamental solutions for beams, plates, and shells under thermomechanical actions</t>
  </si>
  <si>
    <t>Khazaeinejad</t>
  </si>
  <si>
    <t>A Component-Based Approach to Modelling Beam-End Buckling Adjacent to Beam-Column Connections in Fire</t>
  </si>
  <si>
    <t>Guan</t>
  </si>
  <si>
    <t>Charring behavior of cross laminated timber with respect to the fire protection - Comparison of different methods in small, model and large scale with simulations</t>
  </si>
  <si>
    <t>Tiso</t>
  </si>
  <si>
    <t>Fire resistance of MR steel frames damaged by earthquakes</t>
  </si>
  <si>
    <t>Della Corte, Landolfo, Mammana</t>
  </si>
  <si>
    <t>https://books.google.be/books?hl=pt-PT&amp;lr=&amp;id=9Dc_cs5ucdEC&amp;oi=fnd&amp;pg=PA73&amp;ots=y4c8OtDLG1&amp;sig=PJWuqjcaZ4leLTBXTKa1k5N-Q8Y#v=onepage&amp;q&amp;f=false</t>
  </si>
  <si>
    <t>Properties of thin-walled steel members exposed to high temperatures and fire condition</t>
  </si>
  <si>
    <t>Mydin, Taib</t>
  </si>
  <si>
    <t>Advances in Environmental Biology</t>
  </si>
  <si>
    <t>Challenges and alternative approaches for simulating the response of steel structures exposed to fire</t>
  </si>
  <si>
    <t>Mahmoud, Ellingwood, Memari</t>
  </si>
  <si>
    <t>Behaviour of Steel Structures in Seismic Areas (Stessa 2003)</t>
  </si>
  <si>
    <t>10.14264/uql.2016.533 </t>
  </si>
  <si>
    <t>User's manual for SAFIR2007a</t>
  </si>
  <si>
    <t>Review of post-earthquake fire hazard to building structures</t>
  </si>
  <si>
    <t>Mousavi, Bagchi, Kodur</t>
  </si>
  <si>
    <t>10.1139/l08-029#.WWiobIiGNEY</t>
  </si>
  <si>
    <t>Performances in Case of Fire of Concrete Members Reinforced with FRP Rods: Experimental Results and Bond Models</t>
  </si>
  <si>
    <t>Nigro, Bilotta, Cefarelli, Manfredi, Cosenza</t>
  </si>
  <si>
    <t>The New Boundaries of Structural Concrete</t>
  </si>
  <si>
    <t>Analytical model for the web post buckling in cellular beams under fire</t>
  </si>
  <si>
    <t>Vassart, Bouchair, Muzeau, Nadjai</t>
  </si>
  <si>
    <t>Charring Rates for Different Cross Sections of Laminated Veneer Lumber (LVL)</t>
  </si>
  <si>
    <t>Tsai</t>
  </si>
  <si>
    <t>Master thesis</t>
  </si>
  <si>
    <t>Charring rates for double beams made from laminated veneer lumber (LVL)</t>
  </si>
  <si>
    <t>Tsai, Carradine, Moss, Buchanan</t>
  </si>
  <si>
    <t>10.1002/fam.2112/full</t>
  </si>
  <si>
    <t>Performance of structural systems in fire</t>
  </si>
  <si>
    <t>Mostafaei, Sultan, Bénichou</t>
  </si>
  <si>
    <t>Applications of Structural Fire Engineering 2009</t>
  </si>
  <si>
    <t>Spalling of concrete cover of cyclically loaded columns and fire behaviour of columns with concrete spalling</t>
  </si>
  <si>
    <t>Xiong, Wu, Wen</t>
  </si>
  <si>
    <t>Structure and Infrastructure Engineering</t>
  </si>
  <si>
    <t>10.1080/15732479.2016.1151055</t>
  </si>
  <si>
    <t>Fire behaviours of concrete columns with prior seismic damage</t>
  </si>
  <si>
    <t>Wu, Xiong, Liu</t>
  </si>
  <si>
    <t>10.1680/jmacr.15.00497</t>
  </si>
  <si>
    <t>Magazine of Concrete Research</t>
  </si>
  <si>
    <t>https://books.google.be/books?hl=pt-PT&amp;lr=&amp;id=Q9XKBQAAQBAJ&amp;oi=fnd&amp;pg=PA289&amp;ots=RDwiU-YueZ&amp;sig=K05DXAQcar6KTRr7J_bip7Fqq-c#v=onepage&amp;q&amp;f=false</t>
  </si>
  <si>
    <t>A Simple Approach for Performance Evaluation of Structures in Fire</t>
  </si>
  <si>
    <t>10.1061/41130(369)118</t>
  </si>
  <si>
    <t>Vulnerability assessment of reinforced concrete structures for fire and earthquake risk</t>
  </si>
  <si>
    <t> Handbook of Seismic Risk Analysis and Management of Civil Infrastructure Systems</t>
  </si>
  <si>
    <t>10.1533/9780857098986.3.366</t>
  </si>
  <si>
    <t>Effects of Thermal Expansion and Support Restraints on Performance of Composite Floors in Fire</t>
  </si>
  <si>
    <t>Structures Congress 2011</t>
  </si>
  <si>
    <t>10.1061/41171(401)37</t>
  </si>
  <si>
    <t>Mostafaei, Alfawakhiri</t>
  </si>
  <si>
    <t>Recent developments on structural fire performance engineering - a state-of-the-art report</t>
  </si>
  <si>
    <t>10.4224/20374785</t>
  </si>
  <si>
    <t>Bond Models for FRP Bars Anchorage in Concrete Slabs under Fire</t>
  </si>
  <si>
    <t>10.4028/www.scientific.net/AMM.82.533</t>
  </si>
  <si>
    <t>Cadoni, di Prisco</t>
  </si>
  <si>
    <t>User's manual for SAFIR</t>
  </si>
  <si>
    <t>Purkiss, Li</t>
  </si>
  <si>
    <t>Fire Safety Engineering Design of Structures, third edition</t>
  </si>
  <si>
    <t>An Updated International Survey of Computer Models for Fire and Smoke</t>
  </si>
  <si>
    <t>Olenick, Carpenter</t>
  </si>
  <si>
    <t>10.1177/1042391503013002001</t>
  </si>
  <si>
    <t>Heat Transfer Programs for the Design of Structures Exposed to Fire</t>
  </si>
  <si>
    <t>Mason</t>
  </si>
  <si>
    <t>Thermally Induced Stresses in Glazing Systems</t>
  </si>
  <si>
    <t>Tofilo, Delichatsios</t>
  </si>
  <si>
    <t>10.1177/1042391509344243</t>
  </si>
  <si>
    <t>Stability of Precast Concrete Tilt Panels in Fire</t>
  </si>
  <si>
    <t>Lim</t>
  </si>
  <si>
    <t>Transport process in concrete at high temperatures: Mathematical modelling and engineering application with focus on concrete spalling</t>
  </si>
  <si>
    <t>Štefan</t>
  </si>
  <si>
    <t>Engineering Design of Timber Structures for Fire Resistance</t>
  </si>
  <si>
    <t>Clancy, Young, Leicester</t>
  </si>
  <si>
    <t>10.1080/13287982.2002.11464903</t>
  </si>
  <si>
    <t>Numerical modelling of steel I-beams with restrained thermal elongation</t>
  </si>
  <si>
    <t>Vila Real, Lopes, Simões da Silva, Piloto</t>
  </si>
  <si>
    <t>COST C12 – Improving Buildins Structural Quality by New Technologies</t>
  </si>
  <si>
    <t>Behaviour, design and finite element modeling of shear connections under fire hazard</t>
  </si>
  <si>
    <t>Selamet</t>
  </si>
  <si>
    <t>Scale modeling of structural behavior in fire</t>
  </si>
  <si>
    <t>Nonlinear analysis of composite castellated beams with profiled steel sheeting exposed to different fire conditions</t>
  </si>
  <si>
    <t>10.1016/j.jcsr.2015.02.012</t>
  </si>
  <si>
    <t>has comparison to tabulated data</t>
  </si>
  <si>
    <t>check Fig. 13, fig. 16. has comparison to tabulated data in Fig. 13</t>
  </si>
  <si>
    <t>check for "Validation". Fig. 4, Fig. 6, Fig. 7</t>
  </si>
  <si>
    <t>check Fig. 5 ("FEM" is SAFIR), Fig. 7, Fig. 8. Comparison with SAAFE</t>
  </si>
  <si>
    <t>comparison with SAAFE in Fig. 8</t>
  </si>
  <si>
    <t>check "Model validation" and Table 1</t>
  </si>
  <si>
    <t>safir and branz</t>
  </si>
  <si>
    <t>check Table 1</t>
  </si>
  <si>
    <t>check Fig. 16 to Fig. 18 and Fig. 20</t>
  </si>
  <si>
    <t>check Fig. 20. The picture is taken from a article from Vassart (2004)</t>
  </si>
  <si>
    <t>3D simulation of Industrial Hall in case of fire - Benchmark between ABAQUS, ANSYS and SAFIR</t>
  </si>
  <si>
    <t>Vassart, Shenkai, Zhao, De la Quintana, Martinez de Aragon, Franssen, Gens</t>
  </si>
  <si>
    <t>Interflam2004 Proceedings. Fire Sciences and Engineering Conference</t>
  </si>
  <si>
    <t>Comparison to EC3</t>
  </si>
  <si>
    <t>comparison to analytical model</t>
  </si>
  <si>
    <t>Alfawakhiri, Kodur, Frater</t>
  </si>
  <si>
    <t>Temperature field modelling of the first Cardington test</t>
  </si>
  <si>
    <t>3rd Structures in Fire Conference</t>
  </si>
  <si>
    <t>check Fig. 10 and Fig. 11</t>
  </si>
  <si>
    <t>check Fig. 8, Fig. 11, Fig. 12, Fig. 15, Fig. 16</t>
  </si>
  <si>
    <t>check Fig. 2 and Table 2</t>
  </si>
  <si>
    <t>Mensinger, Block, Maiershofer, Reisch, Borgogno</t>
  </si>
  <si>
    <t>Recent application of EN1993-1-2 in Germany</t>
  </si>
  <si>
    <t>VValidation of the Advanced Calculation Model SAFIR Through DIN EN 1991-1-2 Procedure</t>
  </si>
  <si>
    <t>10th International Conference on Advances in Steel Concrete Composite and Hybrid Structures</t>
  </si>
  <si>
    <t>maybe</t>
  </si>
  <si>
    <t>check Fig. 3</t>
  </si>
  <si>
    <t>check Fig. 3. Comparison against Rankine's formula in Fig. 4</t>
  </si>
  <si>
    <t>comparison against Eurocode 3 formulae</t>
  </si>
  <si>
    <t>comparison against Eurocode 3 formulae. The article also compares the Eurocode formula to experimental tests</t>
  </si>
  <si>
    <t>not clear whether there is a comparison with eurocode formulae or not</t>
  </si>
  <si>
    <t>check Fig. 7, Fig. 9, Fig. 17, Fig. 19, Fig. 22</t>
  </si>
  <si>
    <t>comparison against Eurocode 3 formulae and new proposal</t>
  </si>
  <si>
    <t>comparison against author's approach and an analytical solution</t>
  </si>
  <si>
    <t>comparison of SAFIR with Thermo 1D tool and SAAFE. check Fig. 3, Fig. 12, Table 3, Fig. 16, Fig. 18, Table 4</t>
  </si>
  <si>
    <t>check Fig. 14, Fig 15, Fig. 21, Fig. 22</t>
  </si>
  <si>
    <t>has comparisons of the model developed by the authors with SAFIR (check Fig. 11 and Fig. 12).
has the reference to other articles that do comparisons with experiments (check Fig. 7 to Fig. 9)</t>
  </si>
  <si>
    <t>check Fig. 12, Fig. 14, Fig. 16. Comparison to approach in EC4-1-2.</t>
  </si>
  <si>
    <t>check Fig. 8 to Fig. 12. Comparison of author's simplified model to results form SAFIR</t>
  </si>
  <si>
    <t>comparison against Eurocode 3 formulae and author's proposal</t>
  </si>
  <si>
    <t>comparison against Rankine's method</t>
  </si>
  <si>
    <t>SAFIR was used with the Eurocode 5 models, and comparisons were done to Experimental tests and the author's formulae. Check Fig. 1. Need to fully read the article to understand if there are more comparisons</t>
  </si>
  <si>
    <t>check Fig. 3 Need to fully read the article to understand if there are more comparisons</t>
  </si>
  <si>
    <t>Check for Fig. 16 and Fig. 17</t>
  </si>
  <si>
    <t>comparison with other FEM. Check Fig. 9, 10, 11</t>
  </si>
  <si>
    <t>Check for "Model Validation", Fig. 2 and Fig. 3</t>
  </si>
  <si>
    <t>check "Validation of the Software Development", Fig. 6 and Fig. 7</t>
  </si>
  <si>
    <t>comparison with software CEFICOSS and experiments. check Fig. 1, Fig. 11</t>
  </si>
  <si>
    <t>Comparison with Eurocoded 3 and author's proposed formulae</t>
  </si>
  <si>
    <t>comparison with author's formulae</t>
  </si>
  <si>
    <t>look for "FE". check Fig. 8, Fig. 10 to 14.</t>
  </si>
  <si>
    <t>search for text "results recorded in the above fire test were used to
validate the ability of the computational program SAFIR". Check Fig. 8</t>
  </si>
  <si>
    <t>"Model" in the graphs is SAFIR model. Check Fig, 14 to 16</t>
  </si>
  <si>
    <t>comparison against author's procedure in Fig.  8 to 10</t>
  </si>
  <si>
    <t>check Fig. 2 to 4, Fig. 6 to Fig. 9</t>
  </si>
  <si>
    <t>comparison to a model called Wickstrom's model in Fig. 2</t>
  </si>
  <si>
    <t>check Fig. 6. Comparison to exp. Results. From other authors (Talamona, 2005) and from the author's work.</t>
  </si>
  <si>
    <t>Comparison to other FEM codes. Check Fig. 6, Fig. 7, Fig. 13</t>
  </si>
  <si>
    <t>check Fig. 6, 7, 10, 11. Comparison against OpenSees</t>
  </si>
  <si>
    <t>Comparison of the author's model to safir in Fig. 11 to 16</t>
  </si>
  <si>
    <t>check the article more carefully</t>
  </si>
  <si>
    <t>has comparison to eurocode 3 analytical formulae</t>
  </si>
  <si>
    <t>Validation of LUSAS model against SAFIR in Fig. 6 to 8</t>
  </si>
  <si>
    <t>check Fig. 2, 3, 4 and 5, Table 1 and 2. Comparison to analytical formulae in Fig. 10</t>
  </si>
  <si>
    <t>has comparison to neural networks in Fig. 5</t>
  </si>
  <si>
    <t>they talk about comparison with SAFE and Direct Design Method but don't show anything</t>
  </si>
  <si>
    <t>comparison to Elefir-EN in Fig. 2.1.18</t>
  </si>
  <si>
    <t>https://books.google.be/books?hl=pt-PT&amp;lr=&amp;id=ULp4WrdCqBkC&amp;oi=fnd&amp;pg=PA67&amp;ots=-5j3Tbzd8Y&amp;sig=YatWrqe0mM01mllDoL-_bLH3Bqw#v=onepage&amp;q&amp;f=false.</t>
  </si>
  <si>
    <t>comparison against simple effective temperature method in Fig. 13, Fig. 14, Fig. 18 and Fig. 19</t>
  </si>
  <si>
    <t>check Fig. 10</t>
  </si>
  <si>
    <t>has comparison of shell elements with beam elements</t>
  </si>
  <si>
    <t>Includes calculations with SAFIR?</t>
  </si>
  <si>
    <t>Comparison to equation that returns temp. According to massivity in Fig. 12, 17 and 18</t>
  </si>
  <si>
    <t>check Fig. 2 to 4</t>
  </si>
  <si>
    <t>check Fig. 3, 4 and 5 to 12</t>
  </si>
  <si>
    <t>check Fig. 2 and 6</t>
  </si>
  <si>
    <t>no access</t>
  </si>
  <si>
    <t>Short description (file name)</t>
  </si>
  <si>
    <t>ETC_concrete_columns</t>
  </si>
  <si>
    <t>Fire_resistance_of_prestressed_RC_double_T-beams</t>
  </si>
  <si>
    <t>Inelastic_analysis_of_semi-rigid_composite_structures_in_fire</t>
  </si>
  <si>
    <t>Alternative_methods_for_fire_rating_structural_elements</t>
  </si>
  <si>
    <t>Stability_of_precast_concrete_tilt_panels_in_fire</t>
  </si>
  <si>
    <t>Heat_transfer_programs_for_fire_design</t>
  </si>
  <si>
    <t>Engineering_design_of_timber_structures_for_fire_resistance</t>
  </si>
  <si>
    <t>Residual_Load_Bearing_Capacity_of_Structures_Exposed_to_Fire</t>
  </si>
  <si>
    <t>Effect_support_conditions_on_steel_beams_in_fire</t>
  </si>
  <si>
    <t>2D_analysis_of_composite_beams_in_fire</t>
  </si>
  <si>
    <t>Structures_with_non-uniform_longitudinal_temps</t>
  </si>
  <si>
    <t>Current_methods_and_trends_in_fire_safety</t>
  </si>
  <si>
    <t>Modelling_of_single_storey_building_under_fire_-_2D_and_3D_analysis</t>
  </si>
  <si>
    <t>Modelling_of_steel_I-beams_with_restrained_elongation</t>
  </si>
  <si>
    <t>Steel_and_composite_behaviour_in_fire</t>
  </si>
  <si>
    <t>Fire_resistance_of_MR_steel_frames_damaged_by_EQ</t>
  </si>
  <si>
    <t>Post-EQ_fire_resistance_of_steel_frames</t>
  </si>
  <si>
    <t>Cold-formed_thin-walled_steel_panel_systems_in_fire</t>
  </si>
  <si>
    <t>Fire_behaviour_of_slender_precast_RC_walls</t>
  </si>
  <si>
    <t>Survey_of_computer_models_for_fire_and_smoke</t>
  </si>
  <si>
    <t>Effect_of_cooling_on_a_steel_beam_under_fire_loading</t>
  </si>
  <si>
    <t>Rankine_approach_for_steel_columns_in_fire</t>
  </si>
  <si>
    <t>Modelling_of_steel_beam-columns_in_fire</t>
  </si>
  <si>
    <t>Simple_model_for_LTB_of_steel_beams_in_fire</t>
  </si>
  <si>
    <t>Non-uniform_temperatures_on_LTB_resistance</t>
  </si>
  <si>
    <t>Temperature_field_modelling_of_Cardington_test</t>
  </si>
  <si>
    <t>Sequential_post-EQ_fire_on_performance_of_RC_structures</t>
  </si>
  <si>
    <t>Stress-strain_in_steel_beams_in_fire</t>
  </si>
  <si>
    <t>Fire_resistance_of_steel_columns_with_partial_loss_of_protection</t>
  </si>
  <si>
    <t>Numerical_temperatures_in_steel_joints</t>
  </si>
  <si>
    <t>Large_deflection_inelastic_analysis_steel_frames_in_fire</t>
  </si>
  <si>
    <t>Modelling_of_restrained_RC_slabs_in_fire</t>
  </si>
  <si>
    <t>LTB_design_of_steel_beams_in_fire</t>
  </si>
  <si>
    <t>Effect_of_support_conditions_on_steel_beams_in_fire</t>
  </si>
  <si>
    <t>3D_modelling_of_beam-column_in_fire</t>
  </si>
  <si>
    <t>Simulation_of_industrial_hall_in_fire_-_benchmark</t>
  </si>
  <si>
    <t>Residual_stresses_in_LTB_in_steel_beams_in_fire</t>
  </si>
  <si>
    <t>Procedure_for_LTB_of_steel_beams_in_fire</t>
  </si>
  <si>
    <t>Improvement_of_LTB_design_of_steel_beams_in_fire</t>
  </si>
  <si>
    <t>Fire_performance_of_top_reinforcing_on_RC_continuous_beams</t>
  </si>
  <si>
    <t>Insulation_on_fire_behaviour_of_steel_floor_trusses</t>
  </si>
  <si>
    <t>Development_of_Brazilian_steel_construction</t>
  </si>
  <si>
    <t>Structural_effects_of_fire_after_EQ</t>
  </si>
  <si>
    <t>Failure_of_a_tied-arch_bridge_under_localized_fire</t>
  </si>
  <si>
    <t>Peculiar_problems_in_cold-formed_steel_design_Part_1</t>
  </si>
  <si>
    <t>SAFIR_-_Modelling_structures_under_fire</t>
  </si>
  <si>
    <t>Structures_In_Fire,_Yesterday,_Today_And_Tomorrow</t>
  </si>
  <si>
    <t>The_Behavior_of_Steel_Perimeter_Columns_in_a_Fire</t>
  </si>
  <si>
    <t>Nonlinear_pre-fire_and_post-fire_analysis_of_steel_frames</t>
  </si>
  <si>
    <t>Inelastic_analysis_of_steel_vessels_in_accident</t>
  </si>
  <si>
    <t>Advanced_analysis_for_steel_frames_under_fire</t>
  </si>
  <si>
    <t>Behaviour_of_steel_joints_under_fire_loading</t>
  </si>
  <si>
    <t>A_quadrangular_Shell_FE_for_concrete_and_steel_structures_under_fire</t>
  </si>
  <si>
    <t>The_response_of_structures_to_fire</t>
  </si>
  <si>
    <t>Need_for_collaboration_on_structural_fire_research</t>
  </si>
  <si>
    <t>Modelling_of_stainless_steel_portal_frame_in_fire</t>
  </si>
  <si>
    <t>Proposal_for_EC3_for_LTB_of_stainless_steel_beams_in_fire</t>
  </si>
  <si>
    <t>Numerical_Beahaviour_of_a_steel_sub-frame_system_in_fire</t>
  </si>
  <si>
    <t>Scale_modeling_of_structural_behavior_in_fire</t>
  </si>
  <si>
    <t>Residual_area_method_for_concrete-encased_sections</t>
  </si>
  <si>
    <t>Temperature_prediction_for_insulated_concrete-filled_CHS</t>
  </si>
  <si>
    <t>End_and_side_connections_to_hollowcore_RC_floors_in_fire</t>
  </si>
  <si>
    <t>Fire_resistance_of_steel_hollow_columns_with_concrete</t>
  </si>
  <si>
    <t>Concrete_tunnel_spalling</t>
  </si>
  <si>
    <t>Localised_fires_in_numerical_analysis</t>
  </si>
  <si>
    <t>Mechanics_of_wide-flanged_steel_sections_with_fire_exposure</t>
  </si>
  <si>
    <t>Steel__columns_in_a_high-rise_building_under_fire</t>
  </si>
  <si>
    <t>Axial_restraint_effects_in_composite_columns_in_fire</t>
  </si>
  <si>
    <t>Stainless_steel_beam-columns_in_case_of_fire</t>
  </si>
  <si>
    <t>Cellular_composite_floor_beams_in_fire</t>
  </si>
  <si>
    <t>LTB_of_ferritic_stainless_steel_beams_under_fire</t>
  </si>
  <si>
    <t>Parametric_LTB_analysis_of_steel_beams_in_fire</t>
  </si>
  <si>
    <t>Fundamentals_of_performance-based_building_design</t>
  </si>
  <si>
    <t>Modelling_fire_induced_restraints_in_RC_beams</t>
  </si>
  <si>
    <t>Mechanics_of_fire-exposed_steel_sections_with_thermal_gradients</t>
  </si>
  <si>
    <t>Effect_of_size_and_load_level_of_composite_columns_in_fire</t>
  </si>
  <si>
    <t>Duplex_stainless_steel_beam-columns_under_fire</t>
  </si>
  <si>
    <t>FB_of_ferritic_stainless_steel_columns_under_fire</t>
  </si>
  <si>
    <t>Multi-bay_two-way_RC_slabs_in_fire</t>
  </si>
  <si>
    <t>Modelling_hollowcore_concrete_slabs_subjected_to_fire</t>
  </si>
  <si>
    <t>Review_of_post-EQ_fire_hazard_to_building_structures</t>
  </si>
  <si>
    <t>Fire_induced_response_of_World_Trade_Center</t>
  </si>
  <si>
    <t>Closed-form_analysis_of_steel_frame_in_fire</t>
  </si>
  <si>
    <t>Modeling_High-Rise_Steel_Framed_Buildings_under_Fire</t>
  </si>
  <si>
    <t>Non-linear_and_plastic_analysis_of_RC_beams_subjected_to_fire</t>
  </si>
  <si>
    <t>Numerical_study_of_a_steel_sub-frame_in_fire</t>
  </si>
  <si>
    <t>Model_for_web_post_buckling_in_cellular_beams_in_fire</t>
  </si>
  <si>
    <t>LTB_of_stainless_steel_I-beams_in_fire</t>
  </si>
  <si>
    <t>Shear_bond_in_Rankine_method_of_RC_columns_in_fire</t>
  </si>
  <si>
    <t>Post-earthquake_fire_performance_of_building_structures</t>
  </si>
  <si>
    <t>Post-EQ_fire_performance_of_steel-frame_buildings</t>
  </si>
  <si>
    <t>Fire_performance_of_earthquake-resistant_composite_frames</t>
  </si>
  <si>
    <t>Assessment_of_EC5_for_fire_design_of_timber_columns</t>
  </si>
  <si>
    <t>Assessmnet_of_EC5_charring_rate_calculation_methods</t>
  </si>
  <si>
    <t>Comparison_of_charring_rate_and_conductive_EC5_models</t>
  </si>
  <si>
    <t>Modelling_of_timber_connections_under_fire_loading</t>
  </si>
  <si>
    <t>Simulation_of_steel,_concrete_and_composite_columns_in_fire</t>
  </si>
  <si>
    <t>Single-sided_composite_joints_after_earthquake</t>
  </si>
  <si>
    <t>Hydrothermal_model_for_spalling_in_RC_structures</t>
  </si>
  <si>
    <t>Fire_resistance_of_CFHSS_columns</t>
  </si>
  <si>
    <t>Designing_steel_structures_for_fire_safety</t>
  </si>
  <si>
    <t>Fiber-based_approach_for_beam-columns_under_fire</t>
  </si>
  <si>
    <t>Macroscopic_FE_model_for_RC_structures_in_fire</t>
  </si>
  <si>
    <t>Thin-walled_stainless_steel_elements_under_fire</t>
  </si>
  <si>
    <t>Behaviour_of_timber_bolted_connections_in_fire</t>
  </si>
  <si>
    <t>Design_of_steel_portal_frame_buildings_for_fire_safety</t>
  </si>
  <si>
    <t>Developments_on_structural_fire_performance_engineering</t>
  </si>
  <si>
    <t>Performance_of_structural_systems_in_fire</t>
  </si>
  <si>
    <t>Method_fo_fire_analayis_of_concrete_partition_walls</t>
  </si>
  <si>
    <t>Statistical_evaluation_of_LTB_in_beams_-_Part_1</t>
  </si>
  <si>
    <t>Behaviour_of_steel_columns_under_localized_fire</t>
  </si>
  <si>
    <t>Calculation_of_a_tunnel_cross_section_to_fire</t>
  </si>
  <si>
    <t>Load_induced_thermal_straint_evaluation_with_RC_columns</t>
  </si>
  <si>
    <t>Statistical_evaluation_of_LTB_in_beams_-_Part_2</t>
  </si>
  <si>
    <t>Analytical_model_for_cellular_beams_in_fire</t>
  </si>
  <si>
    <t>Advanced_calculations_methods_of_RC_frames_to_fire_</t>
  </si>
  <si>
    <t>Approach_for_bi-axially_loaded_steel_columns_in_fire</t>
  </si>
  <si>
    <t>Fire_after_EQ_analysis_of_steel_frames</t>
  </si>
  <si>
    <t>Method_for_design_of_composite_columns_to_fire</t>
  </si>
  <si>
    <t>Method_for_fire_analysis_of_structures_after_EQ</t>
  </si>
  <si>
    <t>Modelling_of_building_structures_under_fire</t>
  </si>
  <si>
    <t>Temperature_prediction_in_timber_using_ANN</t>
  </si>
  <si>
    <t>Fire_design_of_partially_encased_composite_beams</t>
  </si>
  <si>
    <t>Steel_hollow_columns_filled_with_concrete_under_fire</t>
  </si>
  <si>
    <t>Concrete_encased_steel_composite_columns_in_fiire</t>
  </si>
  <si>
    <t>Shear_failure_assessment_of_RC_frame_structures_to_fire</t>
  </si>
  <si>
    <t>Evaluation_of_temperature_in_LVL_to_fire</t>
  </si>
  <si>
    <t>Gypsum_plasterboard_walls_using_SAFIR_and_TASEF</t>
  </si>
  <si>
    <t>ETC_in_EC2_model_in_fire_situation</t>
  </si>
  <si>
    <t>Response_of_flat_plate_concrete_slab_systems_to_fire</t>
  </si>
  <si>
    <t>GNA_of_plane_frames_subjected_to_temperature_changes</t>
  </si>
  <si>
    <t>Improving_the_fire_resistance_test_specifications</t>
  </si>
  <si>
    <t>Review_and_Assessment_of_Fire_Hazard_in_Bridges</t>
  </si>
  <si>
    <t>Analysis_of_structures_under_fire</t>
  </si>
  <si>
    <t>Plastic-hinge_for_inelastic_analysis_steel-concrete_structures</t>
  </si>
  <si>
    <t>Buckling_of_cold-formed_steel_lipped_channel_coluns_in_fire</t>
  </si>
  <si>
    <t>Assessment_and_response_of_RC_structures_to_fire</t>
  </si>
  <si>
    <t>FE_analysis_of_nonlinear_behaviour_steel_structures_in_fire</t>
  </si>
  <si>
    <t>LTB_of_carbon_and_stainless_steel_beams_to_fire</t>
  </si>
  <si>
    <t>Stainless_steel_columns_under_fire</t>
  </si>
  <si>
    <t>Beahaviour_of_concrete_columns_to_fire</t>
  </si>
  <si>
    <t>Simple_approach_for_evaluation_of_structures_in_fire</t>
  </si>
  <si>
    <t>FSE_on_fire_assessment_of_composite_structures</t>
  </si>
  <si>
    <t>Structural_fire_analysis_of_composite_frames</t>
  </si>
  <si>
    <t>Postprocessor_for_fire_analysis_FE_program</t>
  </si>
  <si>
    <t>Thermal_analysis_of_a_double_deck_bridge</t>
  </si>
  <si>
    <t>Buckling_strength_of_steel_plates_in_fire</t>
  </si>
  <si>
    <t>High-rise_steel_building_frame_under_fire</t>
  </si>
  <si>
    <t>Response_of_a_perimeter_column_to_fire</t>
  </si>
  <si>
    <t>Simplified_analysis_of_perimeter_columns_under_fire</t>
  </si>
  <si>
    <t>Fire-induced_collapse_of_damaged_steel_structures</t>
  </si>
  <si>
    <t>Shear_buckling_in_steel_member_under_fire</t>
  </si>
  <si>
    <t>Model_for_unbraced_composite_frames_in_fire</t>
  </si>
  <si>
    <t>Fire-exposed_cross-laminated_timber-modelling_and_tests</t>
  </si>
  <si>
    <t>Study_of_advanced_TC_Model_on_RC_columns_under_fire</t>
  </si>
  <si>
    <t>Thermally_induced_stresses_in_glazing_systems</t>
  </si>
  <si>
    <t>Charring_rates_for_different_cross_sections_of_LVL</t>
  </si>
  <si>
    <t>Stability_check_of_steel_frames_exposed_to_fire</t>
  </si>
  <si>
    <t>Steel_structure_fire_resistance_of_a_shopping_centre</t>
  </si>
  <si>
    <t>Membrane_action_of_composite_slabs_under_fire</t>
  </si>
  <si>
    <t>Heating_and_cooling_on_RC_columns</t>
  </si>
  <si>
    <t>Thermal_elongation_of_beams_on_fire_resistance_of_RC_frames</t>
  </si>
  <si>
    <t>Stiffness_matrix_derivation_of_space_beam_element_in_fire</t>
  </si>
  <si>
    <t>Steel-framed_open_car_park_under_fire</t>
  </si>
  <si>
    <t>Collapse_mechanisms_of_composite_slab_panels_in_fire</t>
  </si>
  <si>
    <t>Stability_behavior_of_steel_building_structures_in_fire_conditions</t>
  </si>
  <si>
    <t>Effect_of_rotational_restraints_in_fire_design_of_steel_columns</t>
  </si>
  <si>
    <t>Cellular_FE_for_nonlinear_analysis_of_RC_in_fire</t>
  </si>
  <si>
    <t>ANN_for_calculation_of_temperatures_in_timber_under_fire</t>
  </si>
  <si>
    <t>Bond_models_for_FRP_bars_anchorage_in_RC_slabs_in_fire</t>
  </si>
  <si>
    <t>Structural_mechanics_and_behavior_of_steel_members_under_fire_loading</t>
  </si>
  <si>
    <t>Collapse_of_RC_columns_in_and_after_cooling</t>
  </si>
  <si>
    <t>Experimental_behavior_of_steel_beam-columns_in_fire</t>
  </si>
  <si>
    <t>Fire_resistance_of_concrete_filled_hollow_steel_columns</t>
  </si>
  <si>
    <t>RC_Steel_fiber_RC_composite_floor_assemblies_in_fire</t>
  </si>
  <si>
    <t>Concrete_columns_in_natural_fires_with_cooling_down</t>
  </si>
  <si>
    <t>Comparison_ETC_explicit_and_implicit</t>
  </si>
  <si>
    <t>_RC_columns_with_restrained_thermal_elongation</t>
  </si>
  <si>
    <t>Thermal_expansion_and_restraints_of_composite_floors_in_fire</t>
  </si>
  <si>
    <t>SCHEMA_SI_-_Hybrid_Fire_Safety_Engineering_Tool</t>
  </si>
  <si>
    <t>Fire_resistance_of_RC_slabs_with_FRP_bars_-_Part_2</t>
  </si>
  <si>
    <t>Fire_scenarios_on_structural_behaviour_of_composite_buildings</t>
  </si>
  <si>
    <t>Post-EQ_fire_and_seismic_performance_of_composite_joints</t>
  </si>
  <si>
    <t>Seismic-induced_fire_resistance_of_composite_joints</t>
  </si>
  <si>
    <t>Capacity_of_steel_beam-column_to_fire</t>
  </si>
  <si>
    <t>Behaviour,_design_and_FE_modeling_of_shear_connection_in_fire</t>
  </si>
  <si>
    <t>Axially_restrained_concrete_encased_steel_composite_columns_in_fiire</t>
  </si>
  <si>
    <t>Model_for_composite_slabs_with_membrane_effect</t>
  </si>
  <si>
    <t>Numerical_analysis_of_slim_floor_slabs_in_fire</t>
  </si>
  <si>
    <t>Method_for_temperature_in_slim_floor_beams</t>
  </si>
  <si>
    <t>Modelling_of_concrete_filled_steel_hollow_columns</t>
  </si>
  <si>
    <t>Performance-based_fire_design_and_testing_of_structures</t>
  </si>
  <si>
    <t>Temperature_of_partially_embedded_connection_in_fire</t>
  </si>
  <si>
    <t>Fire_resistance_of_steel_and_compostie_steel-concrete_columns</t>
  </si>
  <si>
    <t>Load-bearing_capacity_of_partially_encased_steel_columns</t>
  </si>
  <si>
    <t>Nonlinear_model_of_large_light_partition_walls</t>
  </si>
  <si>
    <t>Reliability_of_prestressed_concrete_beams_in_fire</t>
  </si>
  <si>
    <t>Portal_frames_of_steel_hollow_sections_under_fire</t>
  </si>
  <si>
    <t>Robustness_of_multi-storey_car_parks_under_vehicle_fire</t>
  </si>
  <si>
    <t>Fire_hazard_in_bridges_-_review,_assessment_and_repair</t>
  </si>
  <si>
    <t>ETC_model</t>
  </si>
  <si>
    <t>ETC_structural_fire_engineering</t>
  </si>
  <si>
    <t>Nonlinear_thermomechanical_analysis_of_structures_using_OpenSees</t>
  </si>
  <si>
    <t>Nonlinear_analysis_of_shell_structures_in_fire_using_OpenSees</t>
  </si>
  <si>
    <t>Structures_in_fire_-_State-of-the-art,_research_and_training_needs</t>
  </si>
  <si>
    <t>Fire_resistance_of_RC_columns_under_biaxial_bending</t>
  </si>
  <si>
    <t>Head_and_moisture_transfer_in_steel_stud_gypsum_board</t>
  </si>
  <si>
    <t>Plastic-hinge_model_for_steel-concrete_structures_to_fire</t>
  </si>
  <si>
    <t>Fire_Safety_Engineering_of_High_Rise_Timber_Buildings</t>
  </si>
  <si>
    <t>Fire_resistance_of_LVL_and_XLAM_elements</t>
  </si>
  <si>
    <t>Protected_cross-laminated_timber_floor_panels_in_fire</t>
  </si>
  <si>
    <t>Structural_fire_performance_of_precast_prestressed_concrete_flooring_systems</t>
  </si>
  <si>
    <t>Code_fire_ratings_of_precast_prestresses_RC_slabs</t>
  </si>
  <si>
    <t>Prestressed_RC_floors_w_multi-spring_connection_elements_to_fire</t>
  </si>
  <si>
    <t>Shear_failure_of_hollowcore_slabs_to_fire</t>
  </si>
  <si>
    <t>Analysis_of_collapse_of_RC_columns_in_and_after_cooling</t>
  </si>
  <si>
    <t>SCHEMA-SI_-_theoretical_basis</t>
  </si>
  <si>
    <t>Fire_test_of_unprotected_cellular_beam_acting_as_membrane</t>
  </si>
  <si>
    <t>Fire_on_tall_steel_building_resistant_to_progressive_collapse</t>
  </si>
  <si>
    <t>RC_members_with_FRP_rods_in_fire</t>
  </si>
  <si>
    <t>RC_members_with_FRP_rods_in_fire_-_experimental_results</t>
  </si>
  <si>
    <t>Light_gauge_cold-formed_steel_frame_walls_under_fire</t>
  </si>
  <si>
    <t>Gypsum_plasterboard_panels_in_fire</t>
  </si>
  <si>
    <t>Load_bearing_LSF_walls_under_fire</t>
  </si>
  <si>
    <t>Thermal_performance_of_non-load_bearing_LSF_walls</t>
  </si>
  <si>
    <t>Fire_safety_of_a_3D_frame_structure_based_on_test</t>
  </si>
  <si>
    <t>Fire_resistance_of_damaged_steel_building_resistant</t>
  </si>
  <si>
    <t>Columns_base_strength_on_steel_frames_in_fire</t>
  </si>
  <si>
    <t>Circular_RC_columns_under_fire</t>
  </si>
  <si>
    <t>Effect_of_prior_damage_on_post-EQ_fire_resistance_RC_frames</t>
  </si>
  <si>
    <t>Progressive_collapse_of_steel_structures_under_fire</t>
  </si>
  <si>
    <t>Fire_analysis_of_a_new_steel_bridge</t>
  </si>
  <si>
    <t>Structural_fire_design_and_optimisation_of_a_building</t>
  </si>
  <si>
    <t>Modelling_timber_in_fire_with_different_software</t>
  </si>
  <si>
    <t>Validation_SAFIR_through_DIN</t>
  </si>
  <si>
    <t>Temperature_calculation_in_slim_floor_beams_under_fire</t>
  </si>
  <si>
    <t>Buckling_temperature_of_steel_columns_in_fire</t>
  </si>
  <si>
    <t>Membrane_action_of_thin_slabs_with_thermal_gradients</t>
  </si>
  <si>
    <t>Fire_resistance_process_for_buildings_and_metal_structures</t>
  </si>
  <si>
    <t>Behaviour_of_RC_structures_to_post-EQ_fire</t>
  </si>
  <si>
    <t>Performance_RC_structures_under_fire_after_EQ</t>
  </si>
  <si>
    <t>post-EQ_fire_factor_for_fire_resistance_damaged_RC_structures</t>
  </si>
  <si>
    <t>Post-EQ_fire_performance-based_behaviour_of_RC_structures</t>
  </si>
  <si>
    <t>Post-EQ_fire_resistance_of_CFRP_RC_structures</t>
  </si>
  <si>
    <t>Modelling_RC_walls_under_fire_considering_span_</t>
  </si>
  <si>
    <t>Numerical_model_for_RC_slabs_under_fire</t>
  </si>
  <si>
    <t>Buckling_analysis_of_steel_frames_in_fire</t>
  </si>
  <si>
    <t>Fire_design_of_steel_beams_with_class_4_sections</t>
  </si>
  <si>
    <t>RC_loadbearing_walls_to_parametric_fires</t>
  </si>
  <si>
    <t>Cellular_beams_with_sinuisodal_openings</t>
  </si>
  <si>
    <t>Observations_from_fire_and_collapse_of_architecture_building</t>
  </si>
  <si>
    <t>Fire_design_of_RC_columns_in_framed_buildings_by_EC2</t>
  </si>
  <si>
    <t>Fire_resistance_of_cross-laminated_timber_panels_loaded_OP</t>
  </si>
  <si>
    <t>Concrete_columns_in_natural_fires</t>
  </si>
  <si>
    <t>ETC_multiaxial</t>
  </si>
  <si>
    <t>ETC_multiaxial_theoretical_formulation</t>
  </si>
  <si>
    <t>Restrained_behaviour_of_beams_in_steel_frames_exposed_to_fire</t>
  </si>
  <si>
    <t>Thermal_analysis_framework_in_Opensees_for_structures_in_fire</t>
  </si>
  <si>
    <t>Modeling_of_steel_frame_structures_in_fire_using_OpenSees</t>
  </si>
  <si>
    <t>Composite_beam–slab_assemblies_in_fire</t>
  </si>
  <si>
    <t>Fire_resistance_of_cold-formed_steel_columns</t>
  </si>
  <si>
    <t>Damage_and_imperfections_of_intumescent_painting</t>
  </si>
  <si>
    <t>Hybrid_fire_testing_application</t>
  </si>
  <si>
    <t>Hybrid_fire_testing_methodology</t>
  </si>
  <si>
    <t>Vulnerability_of_RC_structures_for_fire_and_EQ</t>
  </si>
  <si>
    <t>Thermal_performance_of_composite_panels</t>
  </si>
  <si>
    <t>Fire_safety_of_sell_wall_systems_with_plasterboards</t>
  </si>
  <si>
    <t>Load_bearing_LSF_walls_under_realistic_fire</t>
  </si>
  <si>
    <t>Experimental_Restrained_RC_columns_in_biaxial_bending_in_fire</t>
  </si>
  <si>
    <t>RC_columns_with_bending_and_restraint_in_fire</t>
  </si>
  <si>
    <t>Simplified_approach_for_servicability_of_RC_structures_in_fire</t>
  </si>
  <si>
    <t>Coupling_between_CFD_and_FE_software_for_fires_in_compartment</t>
  </si>
  <si>
    <t>Fire_testing_of_high-strengh_steel_circular_columns</t>
  </si>
  <si>
    <t>High-strength_steel_circular_columns_in_fire</t>
  </si>
  <si>
    <t>Ferritic_stainless_steel_columns_in_fire</t>
  </si>
  <si>
    <t>Effect_of_real_flame_emissivity_for_steel_elements</t>
  </si>
  <si>
    <t>Charring_rates_for_double_beams_made_from_LVL</t>
  </si>
  <si>
    <t>Fire_response_of_RC_beams_with_FRP</t>
  </si>
  <si>
    <t>3D_CFD_evaluation_of_parameters_in_fire-structure_interaction</t>
  </si>
  <si>
    <t>Adiabatic_surface_temperature_in_fire_modelling</t>
  </si>
  <si>
    <t>Tool_for_mapping_thermal_results_in_structure</t>
  </si>
  <si>
    <t>Assessment_of_multi-story_RC_structures_to_fire_pre-_and_post-EQ</t>
  </si>
  <si>
    <t>Tall_steel_structures_to_vertically_travelling_Post-EQ_fire</t>
  </si>
  <si>
    <t>FE_for_analysis_of_3D_steel_and_composite_frames_to_fire</t>
  </si>
  <si>
    <t>Validation_of_GM_for_fire_design_of_tapered_beams</t>
  </si>
  <si>
    <t>Method_for_the_local_buckling_in_steel_plates_in_fire</t>
  </si>
  <si>
    <t>Risk-based_assessment_of_residual_strength_of_RC_elements_under_fire</t>
  </si>
  <si>
    <t>Cellular_bemas_with_sinuisodal_openings_under_fire</t>
  </si>
  <si>
    <t>3D_nonlinear_analysis_of_RC_structures_under_fire</t>
  </si>
  <si>
    <t>Are_simple_calculation_models_always_safe</t>
  </si>
  <si>
    <t>Beam_elements_with_local_instabilities</t>
  </si>
  <si>
    <t>Experimental_tests_on_eight_slender_columns</t>
  </si>
  <si>
    <t>White_Paper_on_Fire_Behavior_of_Steel_Structures</t>
  </si>
  <si>
    <t>Bracing_systems_on_fire-induced_progressive_collapse_of_steel_structures_using_Opensees</t>
  </si>
  <si>
    <t>Fire_scenarios_on_progressive_collapse_of_steel_structures</t>
  </si>
  <si>
    <t>Fire_risk_assessment_of_highway_bridges</t>
  </si>
  <si>
    <t>Class_4_stainless_steel_I_beams_subjected_to_fire</t>
  </si>
  <si>
    <t>IFA_for_probabilistic_fire_risk_assessment</t>
  </si>
  <si>
    <t>LTB_of_class_4_plate_steel_girders_in_fire</t>
  </si>
  <si>
    <t>Plastic_capacity_of_steel_beam-columns_with_thermal_grandients</t>
  </si>
  <si>
    <t>Beams_subjected_to_shear_and_bending</t>
  </si>
  <si>
    <t>3D_solid_FE_for_steel_structures_under_fire</t>
  </si>
  <si>
    <t>Charring_behavior_of_cross_laminated_timber_with_respect_to_the_fire_protection</t>
  </si>
  <si>
    <t>Reliability-based_post-fire_assessment_for_RC_slabs</t>
  </si>
  <si>
    <t>Validation_of_model_for_fire_design_of_RC_encased_columns</t>
  </si>
  <si>
    <t>Assessment_of_the_thermal_response_of_concrete_by_inverse_modelling</t>
  </si>
  <si>
    <t>Fire_design_for_cold-formed_walls_to_realistic_fire_curves</t>
  </si>
  <si>
    <t>Fire_resistance_of_columns_with_cold-formed_lipped_channel_sections</t>
  </si>
  <si>
    <t>Verticaly_irregular_steel_frames_to_fire_pre-_and_post-EQ</t>
  </si>
  <si>
    <t>Plastic_hinge_relocation_in_RC_frames_to_improve_post-EQ_fire_resistance</t>
  </si>
  <si>
    <t>Firewalls_and_post-EQ_fire_resistance_of_RC_frame</t>
  </si>
  <si>
    <t>Post-EQ_fire_performance-based_behaviour_of_steel_frames</t>
  </si>
  <si>
    <t>Risk_mitigation_of_post-earthquake_fire_in_urban_buildings</t>
  </si>
  <si>
    <t>Contribution_to_mechanical_study_of_RC_wall_in_a_building</t>
  </si>
  <si>
    <t>Transient_heat_transfer_on_corrugated_web_beams</t>
  </si>
  <si>
    <t>Heat_transfer_analysis_in_RC_slabs_using_FEM</t>
  </si>
  <si>
    <t>Verification_of_web_tapered_beam-columns_by_GM</t>
  </si>
  <si>
    <t>LTB_of_steel_beams_with_class-4_sections</t>
  </si>
  <si>
    <t>Performance-based_design_of_steel_frames_to_natural_fire</t>
  </si>
  <si>
    <t>Fire_design_of_steel_beams_with_slender_sections_-_loading</t>
  </si>
  <si>
    <t>Steel_cross-sections_with_local_buckling_in_fire</t>
  </si>
  <si>
    <t>Collapsed_steel_structure_subjected_to_real_fire</t>
  </si>
  <si>
    <t>Composite_castellated_beams_with_profiled_steel_sheeting_in_fire</t>
  </si>
  <si>
    <t>GeM_-_Stability_verification_of_non-uniform_members</t>
  </si>
  <si>
    <t>Ultimate_response_of_composite_slab_panels</t>
  </si>
  <si>
    <t>Nonlinear_analysis_of_plane_frames_subjected_to_temperature_changes</t>
  </si>
  <si>
    <t>Sensitivity_of_structures_to_fire_decay_phases</t>
  </si>
  <si>
    <t>Performance_of_structures_under_natural_fire</t>
  </si>
  <si>
    <t>Plastic-damage_model_for_concrete_in_fire</t>
  </si>
  <si>
    <t>Fragility_Analysis_of_a_Steel_Building_in_Fire</t>
  </si>
  <si>
    <t>Numerical_modelling_of_composite_slab_with_cellular_beams_in_fire</t>
  </si>
  <si>
    <t>Temperatures_in_reverse_channel_connections_in_fire_tests</t>
  </si>
  <si>
    <t>OpenSees_Software_for_analysis_of_structures_in_fire</t>
  </si>
  <si>
    <t>Analysis_of_composite_beams_to_fire_using_OpenSees</t>
  </si>
  <si>
    <t>PreS_composite_members_with_corrugated_webs_to_fire</t>
  </si>
  <si>
    <t>Analysis_of_heated_beams_-_modelling_benchmarks</t>
  </si>
  <si>
    <t>Probabilistic_framework_for_evaluations_of_buildings_to_fire_and_EQ_scenarios</t>
  </si>
  <si>
    <t>Probabilistic_fire_analysis</t>
  </si>
  <si>
    <t>Modeling_steel_structures_in_OpenSees</t>
  </si>
  <si>
    <t>Thermal_performance_of_cold-formed_steel_walls_-_numerical</t>
  </si>
  <si>
    <t>Advanced_FE_analysis_for_structural_fire_design</t>
  </si>
  <si>
    <t>LTB_of_stainless_steel_I-beams_with_class_4_sections_in_fire</t>
  </si>
  <si>
    <t>Analysis_of_steel_structural_members_with_effective_consttitutive_law</t>
  </si>
  <si>
    <t>Influence_of_end_restraints_on_fire_resistance_of_RC_beams_and_slabs</t>
  </si>
  <si>
    <t>Simulating_the_response_of_steel_structures_to_fire</t>
  </si>
  <si>
    <t>Recent_application_of_EN1993-1-2_in_Germany</t>
  </si>
  <si>
    <t>Contribution_of_non-structural_RC_walls_to_unprotected_steel_frames</t>
  </si>
  <si>
    <t>Response_to_blast_and_fire_from_petrochemical_train_derailment</t>
  </si>
  <si>
    <t>Properties_of_thin-walled_steel_members_in_fire</t>
  </si>
  <si>
    <t>Post-fire_EQ_resistance_of_RC_structural_walls</t>
  </si>
  <si>
    <t>Interaction_diagrams_of_RC_sections_in_fire_-_yield-design_approach</t>
  </si>
  <si>
    <t>Yield_design-based_analysis_of_high_rise_RC_walls_to_fire</t>
  </si>
  <si>
    <t>Numerical_analysis_of_shear_and_bending_interaction_in_fire</t>
  </si>
  <si>
    <t>Shear_buckling_evaluation_in_steel_plate_girders_to_fire</t>
  </si>
  <si>
    <t>Assessment_of_steel_frame_to_travelling_fire</t>
  </si>
  <si>
    <t>Travelling_fire_on_protected_steel_frame</t>
  </si>
  <si>
    <t>Behaviour_of_RC_frames_to_fire_with_TTC</t>
  </si>
  <si>
    <t>Analysis_of_charring_of_timber_structures_in_natural_fires</t>
  </si>
  <si>
    <t>Performance-based_fire_design_of_structures_in_Helsinki_stadium</t>
  </si>
  <si>
    <t>Analysis_of_RC_building_to_natural_fire</t>
  </si>
  <si>
    <t>Transport_process_in_concrete_at_high_temperatures</t>
  </si>
  <si>
    <t>Fire_response_analysis_of_circular_concrete_tubular_columns</t>
  </si>
  <si>
    <t>OpenFresco-Based_simulation_for_EQ-Fire-EQ_coupled_problem</t>
  </si>
  <si>
    <t>Fiber_element_for_fire_response_of_concrete-filled_tubular_columns</t>
  </si>
  <si>
    <t>Advanced_and_simplified_models_for_fire_resistance_of_RC_columns</t>
  </si>
  <si>
    <t>Plasterboard_joints_on_fire_resistance_of_LGS_frame_walls</t>
  </si>
  <si>
    <t>Thermal_modelling_of_load_bearing_cold-formed_steel_frame_wals</t>
  </si>
  <si>
    <t>Behaviour_of_cold-formed_steel_beams_under_fire</t>
  </si>
  <si>
    <t>Effect_of_travelling_fire_on_seismic-damaged_RC_structures</t>
  </si>
  <si>
    <t>Evaluation_of_tall_steel_structures_with_travelling_fire_post-EQ</t>
  </si>
  <si>
    <t>Post-EQ_fire_resistance_of_CFRP-strengthened_RC_joints</t>
  </si>
  <si>
    <t>Intumescent_paints_for_fire_protection_of_structures</t>
  </si>
  <si>
    <t>Benchmark_for_analysis_of_floors_exposed_to_fire_with_FEM</t>
  </si>
  <si>
    <t>STR-866:_Non-linear_FE_model_for_post-EQ_fire_performance_of_frames</t>
  </si>
  <si>
    <t>Steel_hollow_coumns_filled_with_concrete_under_fire</t>
  </si>
  <si>
    <t>LTB_in_laterally_restrained_beam-columns_in_fire</t>
  </si>
  <si>
    <t>LTB_of_beams_with_slender_cross-sections_in_fire</t>
  </si>
  <si>
    <t>Selecting_fire_scenarios_for_structures</t>
  </si>
  <si>
    <t>Reliability_of_models_for_RC_members_under_fire</t>
  </si>
  <si>
    <t>Fire_resistance_of_stainless_steel_beams_with_hollow_section</t>
  </si>
  <si>
    <t>Methods_for_fire_resistance_of_RC_members</t>
  </si>
  <si>
    <t>Experimental_tests_on_slender_columns</t>
  </si>
  <si>
    <t>Fire_decay_phases_in_structural_members</t>
  </si>
  <si>
    <t>Ability_of_structure_to_resist_natural_fire</t>
  </si>
  <si>
    <t>Fire_fragility_curves_for_steel_buildings</t>
  </si>
  <si>
    <t>Effect_of_Edge_Beam_Deformations_on_the_Slab_Panel_Method</t>
  </si>
  <si>
    <t>Modelling_beam-end_buckling_adjacent_to_beam-column_in_fire</t>
  </si>
  <si>
    <t>Performance-based_fire_analysis_for_underground_parks</t>
  </si>
  <si>
    <t>Strategy_for_exposed_weathering_steel_frame</t>
  </si>
  <si>
    <t>Fire_design_of_LSF_floors_with_hollow_flange_channel_joists</t>
  </si>
  <si>
    <t>Fire_resistance_of_LSF_floors_made_of_hollow_flange_channels</t>
  </si>
  <si>
    <t>Thermal_performance_of_LSF_floors_with_hollow_flange_channel_joists</t>
  </si>
  <si>
    <t>Computational_tool_for_modelling_frames_in_fire_considering_local_effects</t>
  </si>
  <si>
    <t>Progressive_collapse_of_steel_frames_under_fire</t>
  </si>
  <si>
    <t>Composite_structures_in_fire_using_OpenSees</t>
  </si>
  <si>
    <t>Fire_design_of_LSF_floors_with_hollow_flange_channel_sections</t>
  </si>
  <si>
    <t>Walls_made_of_cold-formed_hollow_flange_sections_-_experimental</t>
  </si>
  <si>
    <t>Solutions_for_beams,_plates_and_shells_in_fire</t>
  </si>
  <si>
    <t>Fire_fragility_functions_for_community_resilience_assessment</t>
  </si>
  <si>
    <t>Design_of_TC_structures_in_fire</t>
  </si>
  <si>
    <t>Case_study_of_fire-induced_collapse_of_masonry_structure</t>
  </si>
  <si>
    <t>LTB_of_beams_with_corrugated_webs_under_fire</t>
  </si>
  <si>
    <t>Steel_reduced_beam_section_connections_to_fire</t>
  </si>
  <si>
    <t>Critical_temperatures_of_class_4_cross-sections</t>
  </si>
  <si>
    <t>Non-uniform_temperatures_in_steel_tubular_trusses</t>
  </si>
  <si>
    <t>Numerical_modelling_of_steel_plate_girders_in_fire</t>
  </si>
  <si>
    <t>Shear-bending_in_steel_plate_girders_in_fire</t>
  </si>
  <si>
    <t>Steel_plate_girders_under_shear_loading_in_fire</t>
  </si>
  <si>
    <t>Stainless_steel_girders_subjected_to_shear_at_normal_and_elev_temp</t>
  </si>
  <si>
    <t>Stability_in_Hybrid_Fire_Testing</t>
  </si>
  <si>
    <t>Timber_under_real_fire_-_influence_of_gas_in_charring</t>
  </si>
  <si>
    <t>Behavior_of_Wooden_Based_Insulations_at_High_Temperatures</t>
  </si>
  <si>
    <t>Integrating_modelling_strategy_between_CFD_and_FE</t>
  </si>
  <si>
    <t>A_beam_finite_element_for_the_analysis_of_structures_in_fire</t>
  </si>
  <si>
    <t>Fire_bahaviour_and_spalling_of_cyclically_loaded_columns</t>
  </si>
  <si>
    <t>Simuating_post-EQ_fire_loading_in_RC_structures</t>
  </si>
  <si>
    <t>Resistance_of_industrial_steel_frames_with_haunches_in_fire</t>
  </si>
  <si>
    <t>Design_issues_of_thermal_induced_effects_in_Abaqus</t>
  </si>
  <si>
    <t>Experimental_and_Computational_Investigation_of_Composite_Beam_Response_to_Fire</t>
  </si>
  <si>
    <t>Modelling_the_fire_resistance_of_a_loaded_steel_beam</t>
  </si>
  <si>
    <t>Membrane_action_of_composite_slabs_under_natural_fire</t>
  </si>
  <si>
    <t>Composite_floors_with_different_sizes_in_fire</t>
  </si>
  <si>
    <t>Uncertainty_propagation_in_FE_modelling_of_a_fire_resistance_test</t>
  </si>
  <si>
    <t>Interface_between_CFD_and_FEM</t>
  </si>
  <si>
    <t>Fire_safety_engineering_design_of_structures</t>
  </si>
  <si>
    <t>Benchmarking_of_solver_LS-DYNA_in_fire</t>
  </si>
  <si>
    <t>Development_and_implementation_of_a_methodology_for_hybrid_fire_testing.pdf</t>
  </si>
  <si>
    <t>Buckling_Analysis_of_Steel_Frames_Exposed_to_Natural_Fire_Scenarios</t>
  </si>
  <si>
    <t>Simplified_elastoplastic_analysis_of_general_frames_on_fire</t>
  </si>
  <si>
    <t>Framework_for_nonlinear_analysis_of_plane_frames_in_fire</t>
  </si>
  <si>
    <t>Fire_behaviours_of_concrete_columns_with_prior_seismic_damage</t>
  </si>
  <si>
    <t>Modelling_of_two-way_RC_slabs_in_fire</t>
  </si>
  <si>
    <t>Fig. 24 and Fig. 26 show the applicability and accuracy of the values produced by the SAFIR numerical models to predict the temperatures on the beams. SAFIR was then used to estimate the thermal boundary condictions for the connections. The values obtained for the connections from the numerical analyses are in agreement with the temperatures measured in the tests, provided that a proper calibration of the parameters is done (see Fig. 29 to Fig. 36).</t>
  </si>
  <si>
    <t>has comparison to ABAQUS. Check Fig. 2.9, 2.12 and 2.13</t>
  </si>
  <si>
    <t>Heat transfer</t>
  </si>
  <si>
    <t>SHELL, BEAM 3D</t>
  </si>
  <si>
    <t>BEAM 3D</t>
  </si>
  <si>
    <t>FE for thermal analysis</t>
  </si>
  <si>
    <t>FE for structural analysis</t>
  </si>
  <si>
    <t xml:space="preserve"> 90min (maximum)</t>
  </si>
  <si>
    <t>close to 900°C</t>
  </si>
  <si>
    <t>check Fig. 2, Fig. 9 to Fig. 11</t>
  </si>
  <si>
    <t>3h</t>
  </si>
  <si>
    <t>BEAM 2D</t>
  </si>
  <si>
    <t>There's one comparison with an experimental that is already included in Lim (2004). The other comparisons are to benchmark cases.</t>
  </si>
  <si>
    <t>25 (Thermal) + 17 (Structural)</t>
  </si>
  <si>
    <t>Calculated temperatures on the hollow section show good agreemental with measured temperatures. Temperatures calculates in longitudinal reinforcements are simulated satisfactorily and existing differences are explained by an uncertainty on the real moisture content and on the migration and accumulation of water content close to the reinforcements, which cannot in reality escape the section as much as it is simulated in the analysis with SAFIR. Inside the concrete the agreement is not so good especially at low temperatures due to the same phenomena regarding the water movement.
As for the structural analysis, the results show good agreement between tests and numerical results.</t>
  </si>
  <si>
    <t>maximum of 800°C (420min)</t>
  </si>
  <si>
    <t>Safir was able to predict well all the temperatures up to a time of 210 minutes. After that, the predictions were consistently higher than the experimental data: the deeper the point from the surface, the greater the difference. This can be justified by the fact that SAFIR cannot simulate the movement of water within concrete, which significantly reduces the temperatures at the kernel part of a cross-section. Other reason for the differences found may be the thermal properties included in SAFIR materials and the ones obtained in the experimental results.</t>
  </si>
  <si>
    <t>One point and two point transversal loads</t>
  </si>
  <si>
    <t>maximum of 740°C (80min)</t>
  </si>
  <si>
    <t>The experimental data has compared well with the results from the finite element modelling, giving condifence that it can be used for further parametric studies. The numerical model is capable of simulating the mechanical behaviour of composite cellular beams sections, in both cold ad elevated temperatures, with a relatively high accuracy.</t>
  </si>
  <si>
    <t>Effects of cross-sectional dimension and load level</t>
  </si>
  <si>
    <t>Numerical predictions agree generally well with the experimental tests. However, concrete spalling that occurred in all specimens and the movement of water from the perimeter of section to the kernel zones (more evident in the bigger cross-section) are phenomena not accounted bu SAFIR that lead to the understimation of the temperature of the rebars and embedded steel, and on the overstimation of the temperatures in the kernel zone.</t>
  </si>
  <si>
    <t>Wood</t>
  </si>
  <si>
    <t>300°C in all thermocouples</t>
  </si>
  <si>
    <t>2 ponctual transversal loads</t>
  </si>
  <si>
    <t>cold: 6 (embedding test) + 4 (single fastener behaviour)
fire: 19 (dowels) + 4 (bolts)</t>
  </si>
  <si>
    <t>maximum time 80min</t>
  </si>
  <si>
    <t>SOLID 3D</t>
  </si>
  <si>
    <t>Charring rate</t>
  </si>
  <si>
    <t>maximum of 800°C</t>
  </si>
  <si>
    <t>maximum 11 min (400°C)</t>
  </si>
  <si>
    <t>The numerical simulations using the program SAFIR described the experimental tests quite well. The differences observed in restraining forces and axial displacements possibly result from the model used and the assumptions made in the numerical simulations for the real test conditions. Also, in this experiments there were a lot of factors that could disturb the results, such as the deviations of straightness of the elements or the measurement errors of the sensors.</t>
  </si>
  <si>
    <t>Effect of stiffness of surrounding structure, column slenderness, load level and cross-section type</t>
  </si>
  <si>
    <t>60 min</t>
  </si>
  <si>
    <t>Experimental tests are in good agreement with the numerical simulations and validate the thermal model used.</t>
  </si>
  <si>
    <t>Results produced with the constitutive relations implemented in SAFIR were compared to the embedding and single fastener tests at normal temperature. These results agree very well the experimental results either in terms of initial stiffness or ultimate strength, except for the ductility which is higher in all the tests. Regarding the tests at elevated temperature, a good agreement was found between the numerical and the experimental results for both the dowels and the bolts.</t>
  </si>
  <si>
    <t>maximum of 238 min</t>
  </si>
  <si>
    <t>Overall, temperature predictions from SAFIR are in reasonable agreement with data measured from tests. Differences may lie in the fact that SAFIR assumes perfect thermal contact between steel and concrete, and that it neglects the hydraulic migration within the concrete. Regarding the structural analysis, the maximum axial deformations show good agreement, ocurring more or less at the same time, and slight differences in deformation values are a result of the minor temperature discrepencies mentioned before. Overall, the predicted deformations compare well with those measured during the fire test.</t>
  </si>
  <si>
    <t>BEAM (?D)</t>
  </si>
  <si>
    <t>range 500°C - 900°C</t>
  </si>
  <si>
    <t>Stainless steel</t>
  </si>
  <si>
    <t>check "Validation of the Software Development", Fig.7</t>
  </si>
  <si>
    <t>The numerical determined bolt temperatures are significantly below the measured temperatures, but do show the same trend. This diference is probably due the type of calibration of the thermal parametres done and considered in the numerical model. The predicted results for the fire resistance time are close to the experimental ones in two of the cases, and not far from the test on the other configuration.</t>
  </si>
  <si>
    <t>check Fig. 13 to 16</t>
  </si>
  <si>
    <t>Shear</t>
  </si>
  <si>
    <t>Traction and double shear tests</t>
  </si>
  <si>
    <t>comparisons with the predecessor of SAFIR, the program CEFICOSS. look for "FEA". check Fig. 5, 7, 9, 11</t>
  </si>
  <si>
    <t>maximum of 17.2min</t>
  </si>
  <si>
    <t>Thermal-induced strain</t>
  </si>
  <si>
    <t>Fig. 10 to 15</t>
  </si>
  <si>
    <t>The thermal analysis of the specimens with SAFIR reasonably reproduced these results. Generally there is a good agreement between measured and calculated results in long time behaviour of the columns.</t>
  </si>
  <si>
    <t>Fig. 10 to 16</t>
  </si>
  <si>
    <t>Heat transfer and fire resistance</t>
  </si>
  <si>
    <t>Fire resisance</t>
  </si>
  <si>
    <t>Fire resistance</t>
  </si>
  <si>
    <t>Various</t>
  </si>
  <si>
    <t>Apart from some slight variation, SAFIR predictions of the temperatures are very close to the experimentally measured. Fire resistance time and displacement of numbers of composite columns, as well as the local buckling shape of a steel column and the deflection trend of a tested slab are fairly well predicted by SAFIR.</t>
  </si>
  <si>
    <t>BEAM 3D and SHELL</t>
  </si>
  <si>
    <t>Hogging and shagging moment resistances</t>
  </si>
  <si>
    <t>180min</t>
  </si>
  <si>
    <t>Heat transfer, embedment strength and fire resistance</t>
  </si>
  <si>
    <t>check Table 2, Fig. 11</t>
  </si>
  <si>
    <t>maxium of 104min</t>
  </si>
  <si>
    <t>check Fig. 5 ("FEM" is SAFIR)</t>
  </si>
  <si>
    <t>Major-axis bending, minor-axis bending, compressioin</t>
  </si>
  <si>
    <t>Effect of longitudinal reinforcement ratio, column slenderness and stiffness of surrounding structure</t>
  </si>
  <si>
    <t>check Fig. 4 and 5, Tables II and III</t>
  </si>
  <si>
    <t>Numerical results for the temperatures are close to the experimental measurements. The numerical simulations predict satisfactorily the maximum restraining forces and the fire resistance of the columns tested.</t>
  </si>
  <si>
    <t>Influence of base support, geometry of frame and fire location</t>
  </si>
  <si>
    <t>check Fig. 3 and Fig. 4</t>
  </si>
  <si>
    <t>maximum of 108min</t>
  </si>
  <si>
    <t>maximum of 101min</t>
  </si>
  <si>
    <t>Compression and bending</t>
  </si>
  <si>
    <t>BEAM 3D and TRUSS</t>
  </si>
  <si>
    <t>The thermal analysis of the specimens with FE calculations reasonably reproduced the experimental results. There is a good agreement between measured and calculated results in long time behaviour of the columns.</t>
  </si>
  <si>
    <t>maximum of 4000s (67min)</t>
  </si>
  <si>
    <t>maximum of 120 min</t>
  </si>
  <si>
    <t>For the protected beams, some differences can be observed between the predicted and measured temperatures. Predictions are much more reliable for unprotected beams. The thermal analysis also yielded sufficiently accurate estimation of the temperature at the rebars in the slab.
Differences of time resistance for Fracof and Crossfire tests could not be emphasised because the fire exposure in the tests stopped after 120 minutes. For the Prague structure, the fire resistance time in the simulation is almost the same as the one observed in the test.</t>
  </si>
  <si>
    <t>maximum of 1560 °F ( 860 °C)</t>
  </si>
  <si>
    <t>Floor system</t>
  </si>
  <si>
    <t>Predicted and measured deflections compare well for most of the fire duration, with slight differences appearing for some parts of the test justified by differnces in the stress-strain relationships and high-temperature properties for the SFRC and the ones actually used in SAFIR, and the assumption of full composite action employed in modeling. Overall, the results from SAFIR are sufficiently accurate.</t>
  </si>
  <si>
    <t>check Fig. 1.</t>
  </si>
  <si>
    <t>maximum of 180 min</t>
  </si>
  <si>
    <t>BEAM (2D) or TRUSS?</t>
  </si>
  <si>
    <t>Ponctual transversal loads</t>
  </si>
  <si>
    <t>Concrete with FRP bars</t>
  </si>
  <si>
    <t>The predicted temperatures, mid-span deflections and failure time results indicate that SAFIR is capable of reasonably predicting thermal and structural response of PC beams exposed to fire, if relevant hgh-temperature thermal properties are accounted for. Some differences in results can be attributed to faster degradation of strength and a higher temperature creep in the tests in comparison to the ones accounted and verified in the models.</t>
  </si>
  <si>
    <t>maximum of 210 min</t>
  </si>
  <si>
    <t>120 min</t>
  </si>
  <si>
    <t>ULD and concentrated loads</t>
  </si>
  <si>
    <t>Comparison of the thermal analysis with the test demonstrated that the numerical model offers good prediction at the level of temperatures in the lower flange of the steel profile and in the rebars. The comparison of the mechanical analysis with the test demonstrated that the numerical model offers good prediction at the level of the time-displacement characteristics. Therefore, the model is a reliable one to calculate the behaviour of the composite floors of Slim Floor Type in fire situation.</t>
  </si>
  <si>
    <t>References in other papers</t>
  </si>
  <si>
    <t>Franssen, Schleich, Cajot, Talamona, Zhao, Twilt, Both</t>
  </si>
  <si>
    <t>A Comparison between five structural fire codes applied to steel elements</t>
  </si>
  <si>
    <t>Proceedings of the Fourth International Symposyum on Fire Safety Science</t>
  </si>
  <si>
    <t>Comparison_between_five_structural_codes</t>
  </si>
  <si>
    <t>Includes comparisons to tabulated data / code formulae / benchmark cases?</t>
  </si>
  <si>
    <t>Pintea, Franssen</t>
  </si>
  <si>
    <t>Evaluation of the thermal part of the code SAFIR by comparison with the code TASEF</t>
  </si>
  <si>
    <t>Evaluation_thermal_part_SAFIR</t>
  </si>
  <si>
    <t>Proceedings 8th International Conference on Steel Structures</t>
  </si>
  <si>
    <t>Kodur, Nwosu, Sultan, Franssen</t>
  </si>
  <si>
    <t>Application of the SAFIR computer program for evaluating fire resistance</t>
  </si>
  <si>
    <t>Proceedings of the third International Conference on Fire Research and Engineering</t>
  </si>
  <si>
    <t>Application_SAFIR_for_fire_resistance</t>
  </si>
  <si>
    <t>Eccentric Compression</t>
  </si>
  <si>
    <t>104 min</t>
  </si>
  <si>
    <t>Structural response</t>
  </si>
  <si>
    <t>Compression, UDL</t>
  </si>
  <si>
    <t>In the unixial tension test at ambient temperature, the new concrete model implemented in SAFIR suceeds at capturing the development of permanent strains, the degradation of the elastic properties and the stifness recovery due to crack closure. For the concrete slab test in fire, temperatures predicted by SAFIR agree well with the measured temperatures, as does the predicted and measured vertical deflections at mid-span, using the new concrete model.</t>
  </si>
  <si>
    <t>The results show good agreement with an average difference between the predicted and experimental values on the range of 7.4% with a coefficient of variation of 3.2%, indicating the efficiency of the considered failure criteria.</t>
  </si>
  <si>
    <t>ISO 834, Natural fire (wood cribs)</t>
  </si>
  <si>
    <t>2 hours for ISO 834, max. Temperature of 1002°C at 46min for Natural fire</t>
  </si>
  <si>
    <t>Shear and tension (biaxial stress state), Tensile membrane action, transient creep</t>
  </si>
  <si>
    <t>3 hours for ISO, 10h 20min for ASTM E119, More than 60min for Natural fire</t>
  </si>
  <si>
    <t>1+10+1+1+1+1</t>
  </si>
  <si>
    <t>Loads provoking shear and tension, in-plane transversal loads, UDL, axial and transversal loads</t>
  </si>
  <si>
    <t>The numerical results from SAFIR are able to estimate reasonably well the crack energy in tension and reproduce the softening regime. Shear can be adresses by the model implemented in SAFIR.
The model in SAFIR can represent the transition from bending to tensile membrane action while the slab is subjected to in-plane forces.
The results of the numerical simulation are in agreement to the tests, and show the typical distribution of membrane forces and deformed shape for the tensile membrane action.
The measured and computed axial displacements reasonably agree, although the simulation underestimates the axial expansion.
The comparison of the intantaneous displacements shows that the wall bending stiffness is reasonably captured by the Explicit Transient Creep model used in SAFIR.
 A good agreement was seen between the numerical results and test for the thermal analysis, with some differences appearing at certain places due to the use of an effective thickness model with uniaxial heat transfer in the numerical analysis, that could not capture some local phenomena.
The numerical simulation captured qualitatively the mechanical behaviour of the structure, namely the evolution of the vertical displacements and the change of mechanism from bending to membrane tensile behaviour. It only failed to predict the collapse of the structure because the BEAM elements used are not able to detect local failure of the beam.</t>
  </si>
  <si>
    <t>Generally, a good agreement for the central vertical deflections and the fire resistance time between the numerical predictions and the tests was obtained for all the specimens.</t>
  </si>
  <si>
    <t>maximum of 280 min</t>
  </si>
  <si>
    <t>SPRING, BEAM (?D)</t>
  </si>
  <si>
    <t>100 min</t>
  </si>
  <si>
    <t>The experimentally measured results are in good agreement with the analytical predictions for the fire resistance time. As for the mid-span vertical deflections, the difference found in the results is atributed to the fact that BEAM elements in SAFIR do not allow to capture shear deformation nor anchorage , bond and spalling effects.</t>
  </si>
  <si>
    <t>check Fig. 4</t>
  </si>
  <si>
    <t>Shear capacity</t>
  </si>
  <si>
    <t>160 min</t>
  </si>
  <si>
    <t>Imposed shear force</t>
  </si>
  <si>
    <t>Even though the numerical analysis match well with the experimental results in terms of the maximum vertical deflection, the shear failure appearing for the specimen loaded to 80% of its cold capacity could not be predicted since SAFIR cannot model shear behaviour.</t>
  </si>
  <si>
    <t>Natural fire (wood cribs)</t>
  </si>
  <si>
    <t>check "Safir finite-element prediction"</t>
  </si>
  <si>
    <t>Gypsum plasterboard</t>
  </si>
  <si>
    <t>maximum of 200 min</t>
  </si>
  <si>
    <t>The results show that the finite element model predicts the time-temperature profiles of gypsum plasterboard panels with good accuracy if the thermal properties proposed in the paper are used. The good comparisons between FEA and experimental results establish the validity of the finite element model in the modelling of the thermal behaviour of plasterboard panels and the accuracy of the values used for relative emissivity, convective coefficient and other thermal properties.</t>
  </si>
  <si>
    <t>search for "Validation of finite element models using test results"</t>
  </si>
  <si>
    <t>The developed finite element models predict time-temperature profiles of load bearing LSF walls with good accuracy. The result of the comparisons establish the validaity of the models in simulating the thermal behaviour of full scale load bearing LSF walls and the accuracy of the values used for relative emissivity, convective coefficient and other thermal properties.</t>
  </si>
  <si>
    <t>maximum of 140 min</t>
  </si>
  <si>
    <t>search for "Validation of finite element models".  It has the same cases used in the validation in  "Numerical modelling of non-load bearing light gauge cold-formed steel frame walls under fire conditions"</t>
  </si>
  <si>
    <t>maximum of 54 min</t>
  </si>
  <si>
    <t>The fire resistance time estimated by SAFIR considering the exposure to natural fire is 54min, which slightly underestimates the value of 62min reached in the test. This difference is partly justified by the uniform temperature profile maintained within the model.</t>
  </si>
  <si>
    <t>Temperatures calculated in the lower rebars are slightly higher than the corresponding temperatures recorded during the test. In the mechanical analysis, if the composite action is considered the results demonstrate a good agreement between the time-displacement curves and the test. Neglecting the composite action the numerical model follows a similar path but with higher displacements.</t>
  </si>
  <si>
    <t>Specimen</t>
  </si>
  <si>
    <t>Vassart, Nadjai, Bailey, Hawes, Simms, Zhao, Gernay, Franssen</t>
  </si>
  <si>
    <t>Keerthan, Mahendran</t>
  </si>
  <si>
    <t>Keerthan Mahendran</t>
  </si>
  <si>
    <t>Ariyanayagam, Keerthan, Mahendran</t>
  </si>
  <si>
    <t>Slab</t>
  </si>
  <si>
    <t>200 min</t>
  </si>
  <si>
    <t>check "Results of the numerical model and comparison with tests"</t>
  </si>
  <si>
    <t>Normal temperature</t>
  </si>
  <si>
    <t>Compression with biaxial eccentricities</t>
  </si>
  <si>
    <t>3+6</t>
  </si>
  <si>
    <t>above 1000°C</t>
  </si>
  <si>
    <t>800 °C</t>
  </si>
  <si>
    <t>Compression with uniaxial eccentricities</t>
  </si>
  <si>
    <t xml:space="preserve">maximum 110 min. </t>
  </si>
  <si>
    <t>Compression with eccentricity</t>
  </si>
  <si>
    <t>Overall, the vertical displacements and the fire resistance times found in the tests were well reproduced by the numerical models when using the material properties of the EN1993-1-2.</t>
  </si>
  <si>
    <t>Effect of flame emissivity</t>
  </si>
  <si>
    <t>Natural fire (gasoline and diesel)</t>
  </si>
  <si>
    <t>The evolution of temperature of the steel columns appear to be well represented in numerical simulations, if a value of the emissivity equal to 1 is considered, as recommended by EN1991-1-2.</t>
  </si>
  <si>
    <t>ISO 834 (three sides)</t>
  </si>
  <si>
    <t>Validation of a BEAM finite element</t>
  </si>
  <si>
    <t>maximum of 620 °C</t>
  </si>
  <si>
    <t>The comparisons between results obtained with proposed BEAM elements, SHELL elements and experimental tests are generally satisfactory, although sometimes the numerical results are too conservative.</t>
  </si>
  <si>
    <t>Concentric and eccentric compression</t>
  </si>
  <si>
    <t>I think I've seen the 8 tests somewhere else</t>
  </si>
  <si>
    <t>maximum of 633 °C</t>
  </si>
  <si>
    <t>Wastney</t>
  </si>
  <si>
    <t>Performance of Unprotected Steel and Composite Steel Frames Exposed to Fire</t>
  </si>
  <si>
    <t>Performance_unprotected_steel_composite_frames_to_fire</t>
  </si>
  <si>
    <t>ISO 834, non-standard fire</t>
  </si>
  <si>
    <t>max of 210 min</t>
  </si>
  <si>
    <t>Non-standard fire</t>
  </si>
  <si>
    <t>Frame</t>
  </si>
  <si>
    <t>Transversal ponctual loads</t>
  </si>
  <si>
    <t>Time-displacements</t>
  </si>
  <si>
    <t>max 550 °C</t>
  </si>
  <si>
    <t>Post-fire earthquake resistance</t>
  </si>
  <si>
    <t>Reversed cyclic loads provoking shear</t>
  </si>
  <si>
    <t>The temperatures recorded in the tests at 30 mim and 60 min of fire tests fall very close to the line portrating the evolution of the temperatures predicted by SAFIR for those tests.</t>
  </si>
  <si>
    <t>The developed LSF wall models were validated using the results of five full-scale fire tests. The measured average plasterboard and stud surface time-temperature profiles from the fire tests agreed well with the finite element analysis results. The models were able to predict the temperature development in studs accurately for those without any plasterboard joints.</t>
  </si>
  <si>
    <t>A reasonable agreement with fire test results showed that accurate finite element models can be developed and used to simulate the thermal behaviour of full scale load bearing LSF wall panels under realistic fire conditions.</t>
  </si>
  <si>
    <t>Realistic fire curve, ISO 834</t>
  </si>
  <si>
    <t>max, 140 min.</t>
  </si>
  <si>
    <t>Comparison of FDS analytical results to tests</t>
  </si>
  <si>
    <t>Shear buckling</t>
  </si>
  <si>
    <t>The ultimate resistance of the beams obtained numerically is always lower than the obtained experimentally, with the exception of one case, but only by 1.7%. A reasonable aproximation was obtained and the numerical model was considered validated. It was shown that the programme SAFIR gives results in very good agreement with the experimental ones and that it is able to simulate the shear buckling behaviour of steel plates girders at normal temperature.</t>
  </si>
  <si>
    <t>Beam</t>
  </si>
  <si>
    <t>20 min</t>
  </si>
  <si>
    <t>Ferreira, Vila Real, Couto</t>
  </si>
  <si>
    <t>General_overall_methods_OP_stability_lateral_restraints</t>
  </si>
  <si>
    <t>Comparison of the General Method with the Overall Method for the out-of-plane stability of members with lateral restraints</t>
  </si>
  <si>
    <t>https://doi.org/10.1016/j.engstruct.2017.08.012</t>
  </si>
  <si>
    <t>Other</t>
  </si>
  <si>
    <t>During the cooling phase, the numerical simulations performed with the ETC model implemented in SAFIR match batter the experimental behaviour of the structure than the simulations performed with the EC2 model, because transient creep strain that it is explicitly computed in the ETC model is not recovered during cooling.</t>
  </si>
  <si>
    <t>Measured data showed a very important decrease of the elongation, due to a progressive decrease of thermal strain coupled with a very limited recovery of mechanical strain. This behaviour is well represented with the ETC model in SAFIR owing to the explicit consideration of transient creep.</t>
  </si>
  <si>
    <t>Concentric compression</t>
  </si>
  <si>
    <t>2+1</t>
  </si>
  <si>
    <t>max 700  °C, max 140 min</t>
  </si>
  <si>
    <t>The ETC model implemented in SAFIR brings a supplementary accuracy when compared to the EC2 model. The comparisons against experimental data performed at the material level and for a simple structural element show that this improvement may be signficant, particularly when modelling the cooling phase of a fire because it is able to capture the irreversibility of transient creep.</t>
  </si>
  <si>
    <t>BEAM (?D), SHELL</t>
  </si>
  <si>
    <t>1+1+1+1</t>
  </si>
  <si>
    <t xml:space="preserve">Uniaxial tension, loads provoking shear and tension, </t>
  </si>
  <si>
    <t>The ETC model in SAFIR is able to capture the phenomenological behaviour of concrete at ambient and elevated temperature and is sufficiently robust to be used in large-scale fire analysis. It has been shown that the plastic-damage model accurately captures the unilateral effect due to the closing of the tensile cracks during unloading from tension to compression. The ability of the model to be used in large-scale structural simulations was proved by the analysis of a full-scale test on a composite steel-concrete slab subjected to natural fire.</t>
  </si>
  <si>
    <t>6+2</t>
  </si>
  <si>
    <t>Uniaxial, biaxial and triaxial compression, uniaxial tension, compression-tension-compression</t>
  </si>
  <si>
    <t>The concrete model implemented in SAFIR is a fully three-dimensional model and it can be used for any stress-state. The concrete behaviour is accurately captured in a large range of temperature and stress states. Yet, validity domain does not include high levels of triaxial confinement because of the cupling assumption between damage and plasticity.</t>
  </si>
  <si>
    <t>With primary and secondary beams modelled using beam elements, and the slab using shell elements, the numerical models showed good agreement with the test results, at the level of time vs. Displacement characteristics. Differences of time resistance between the numerical simulation and the tests could not be emphasized because the fire exposure in the tests was stopped after 120 min</t>
  </si>
  <si>
    <t>check Fig. 4, Fig. 5 and Fig. 6. Same as in Vulcu (2010)</t>
  </si>
  <si>
    <t>check Fig. 5, Table II, Fig. 6, Fig. 7. Same as in Dotreppe (2010)</t>
  </si>
  <si>
    <t>The calculated temperatures are in agreement with reality provided a proper thermal resistance between the steel tube and the concrete core is introduced. The is a very good agreement between the tested and calculated values for the fire duration. Displacements are predicted rather well except at the beginning and near failure. Ductile behaviour near failure may be due to confinement effect of the internal steel tube not taken into account in simulations.</t>
  </si>
  <si>
    <t>The developed FE model predicts the time-temperature profiles of composite panels with good accuracy.</t>
  </si>
  <si>
    <t>search for text "Comparison of FEA Results with Test Results". Comparison done before in Keerthan (2012)</t>
  </si>
  <si>
    <t>Same comparison as in Tondine (2013) "Fire testing of high-strength steel circular columns"</t>
  </si>
  <si>
    <t>The temperature readings from the test results and SAFIR did not compare very well. Although results were similar close to the surface, the lack of correlation became more pronounced as the char layer moved toward the centre of the LVL beams.</t>
  </si>
  <si>
    <t>6th International Conference on Steel and Aluminium Structures (ICSAS'07)</t>
  </si>
  <si>
    <t>SOLID 2D</t>
  </si>
  <si>
    <t>SOLID 1D, SOLID 2D</t>
  </si>
  <si>
    <t>SOLID 1D</t>
  </si>
  <si>
    <t>SOLID 2D, SOLID 3D</t>
  </si>
  <si>
    <t>Experimental tests</t>
  </si>
  <si>
    <t>The approximation used for stainless steel hardening rule in SAFIR gives good approximation when compared with experimental results and results from the FE Software Ansys.</t>
  </si>
  <si>
    <t>In general, a good agreement was found between the numerical results for both Softwares and the experimental tests, for the load - displacement curves and for the ultimate load capacity.</t>
  </si>
  <si>
    <t>Safir can be used to reasonably determine the temperatures through a light timber frame wall or floor to a furnace test and slightly under-predicts the time to insulation failure in most cases, using the author's proposed values for specific heat, conductivity and density. The default values associated with the X-Gypsum material in SAFIR do not produce very good results. Smoothing of the enthalpy curve has little effect on result, allowing for bigger time steps and shorter processing time. SAFIR gave similar results to TASEF; However, using the more complex derivation for convective heat transfer in TASEF gives better results.</t>
  </si>
  <si>
    <t>The study concluded that the approach used to account for the moisture content of timber in the numerical simulations has a large influence on the temperature development: a latent heat or enthalpy model is recommended. To optimise calculation time, smaller time-steps up to 120 seconds should be used, and larger and automatic time-steps should be used further on. An initial mesh size of 3mm is recommended. By accounting for these recommendations, accurate aproximations of the thermal behaviour of timber structures are obtained by SAFIR, and results are close to real fire tests and to other softwares.</t>
  </si>
  <si>
    <t>Results are consistent with the author's formulation implemented in FEMOOP-FIRE and agree well with the test. The numerical results show a higher displacement rate in the first 30 min, a gradual displacement rate thereafter and finally an increase from 150 min until failure. The high fire resistance is attributed to the loads being resisted by tensile membrane action instead of bending action.</t>
  </si>
  <si>
    <t>The results from SAFIR were reasonably close to the three experimental tests and to the numerical software package ABAQUS.</t>
  </si>
  <si>
    <t>Articles with comparisons of results obtained with SAFIR to experimental tests and/or to other software</t>
  </si>
  <si>
    <t>A very good agreement between numerical simulations with SAFIR and the experimental tests was found for the two cases. The first of those also show a perfect agreement of SAFIR with the software CEFICOSS.</t>
  </si>
  <si>
    <t>A good agreement between the experimental tests and the results from the numerical analysis with SAFIR was observed. The results from SAFIR also compare well to ABAQUS in terms of initial stiffness, ultimate strength and load-deflection curves. The numerical model developed in SAFIR provides a good aproximation to the actual behaviour of stainless steel plate girders and it is able to accurately predict the ultimate shear strength of stainless steel plate girders under shear, as well as their failure modes.</t>
  </si>
  <si>
    <t>Results from SAFIR for the mid-span displacements and axial load compare well to the experimental ones and the ones obtained with LS-DYNA, CEFICOSS and ABAQUS.</t>
  </si>
  <si>
    <t>CEFICOSS, DIANA, LENAS, SISMEF</t>
  </si>
  <si>
    <t>max. 745 °C</t>
  </si>
  <si>
    <t>max. 550 °C</t>
  </si>
  <si>
    <t>Pontual transversal load, eccentrical compression, axial compression</t>
  </si>
  <si>
    <t>TASEF</t>
  </si>
  <si>
    <t>Non-specieid "Huge number"</t>
  </si>
  <si>
    <t xml:space="preserve">Ultimate resistance </t>
  </si>
  <si>
    <t>Uniform temperature</t>
  </si>
  <si>
    <t>FEMFAN</t>
  </si>
  <si>
    <t>The FEMFAN curve, which implements a Rankine formula proposed by the authors, closely follows the mean curve of the results obtained with SAFIR, which suggests that both softwares are "compatible".</t>
  </si>
  <si>
    <t>ANSYS, ABAQUS</t>
  </si>
  <si>
    <t>The three softwares give close results and allow for the analysis of the structural behaviour after buckling of the purlins, due to the possibility of performing a dynamic analysis. It's now possible with these 3D softwares to simulate the complete failure machanism, to predict the influence of a local failure on the global behaviour of the structure, to follow the progressive collapse and, therefore, to really estimate the fire resistance time</t>
  </si>
  <si>
    <t>máx 400s</t>
  </si>
  <si>
    <t>3+9</t>
  </si>
  <si>
    <t>BEAM ?D</t>
  </si>
  <si>
    <t>SAAFE</t>
  </si>
  <si>
    <t>máx 860s</t>
  </si>
  <si>
    <t>Bending moment, Compression and bending moment</t>
  </si>
  <si>
    <t>LUSAS</t>
  </si>
  <si>
    <t>Beam-column</t>
  </si>
  <si>
    <t>max. 1100 °C</t>
  </si>
  <si>
    <t>Author's model</t>
  </si>
  <si>
    <t>The variation of the axial restraint force as a function of the fire exposure time for the two models (author's and SAFIR) are in good agreement. The predicted deflections and the predicted fire resistance are also close to the each other. The models are hence considered to be able to predict the fire response of the restrained RC beams with sufficent degree of accuracy for practical applications.</t>
  </si>
  <si>
    <t>Check Fig. 6, 7, 8.. Comparison against software LUSAS</t>
  </si>
  <si>
    <t>Check Fig. 6, 7, 8.. Comparison against software LUSAS. Some comparison as in Santiago, 2006.</t>
  </si>
  <si>
    <t>The analysis by both softwares when using SHELL elements show good agreement.</t>
  </si>
  <si>
    <t>"macroscopic FEM"</t>
  </si>
  <si>
    <t>Column, Beam</t>
  </si>
  <si>
    <t>Concentric compression, UDL</t>
  </si>
  <si>
    <t>max 160 min.</t>
  </si>
  <si>
    <t>The two approaches show good agreement regarding the variation of axial restraint force, the deflections or the fire resistance time. Minor discrepencies can be attributed to the differences in the constitutive laws and numerical procedures, and to the fact that Safir model doesn't account for softening of the column section nor for transient creep strain, which becomes significant at later stages. The overall good agreement shows that both models are capable of predicting the fire response of restrained RC beams with a sufficient degree of accuracy for practical applications.</t>
  </si>
  <si>
    <t xml:space="preserve"> </t>
  </si>
  <si>
    <t>n</t>
  </si>
  <si>
    <t>Time-displacements, time-force</t>
  </si>
  <si>
    <t>Artificial neural networks</t>
  </si>
  <si>
    <t>max 900 °C</t>
  </si>
  <si>
    <t>Huge amount</t>
  </si>
  <si>
    <t>Composite steel-concrete</t>
  </si>
  <si>
    <t>The comparison between the SAAFE approach and SAFIR shows a vey good agreement between the two approaches in terms of load-displacament trajectories, either for elastic range and for the ultimate capacity of elements.</t>
  </si>
  <si>
    <t>Phenomenon / property / behaviour</t>
  </si>
  <si>
    <t>900s</t>
  </si>
  <si>
    <t>Compression, bending moment</t>
  </si>
  <si>
    <t>Column, beam, frame</t>
  </si>
  <si>
    <t xml:space="preserve">The proposed formulation displayed very good agreement when compared to the well-established program SAFIR. This close agreement can be in part linked with the same basic assumptions about beam elements that are assumed in both programs. </t>
  </si>
  <si>
    <t>check Fig. 5 and remaining figures. The article seems to use fiber and shell models.</t>
  </si>
  <si>
    <t>Heat transfer, fire resistance, time-displacements, failure mode, plastic response</t>
  </si>
  <si>
    <t>máx. 240 min</t>
  </si>
  <si>
    <t>ANSYS, SYSAF, SAAFE</t>
  </si>
  <si>
    <t>has comparison with ANSYS and with author's FE code (SYSAF), check Fig. 19, 24 and 27</t>
  </si>
  <si>
    <t>Ponctual transversal loads, bending moments</t>
  </si>
  <si>
    <t>máx. 1500s</t>
  </si>
  <si>
    <t>Failure mode</t>
  </si>
  <si>
    <t>máx. 3000s</t>
  </si>
  <si>
    <t>1 (different fires)</t>
  </si>
  <si>
    <t>SAFIR is able to provide qualitatively the failure mode of the structure, including the buckling stability that is verified in the top chords of secondary beams.</t>
  </si>
  <si>
    <t>Check Fig. 5, 10</t>
  </si>
  <si>
    <t>VULCAN</t>
  </si>
  <si>
    <t>Industrial hall</t>
  </si>
  <si>
    <t>30 min.</t>
  </si>
  <si>
    <t>A very good agreement was reached between the fire resistance time predicted by VULCAN (34 min), and the one predicted by SAFIR (35 min).</t>
  </si>
  <si>
    <t>Author's formulation</t>
  </si>
  <si>
    <t>90 min</t>
  </si>
  <si>
    <t>The model predictions agree very well with the predictions of SAFIR, either in terms of temperature distribution as in terms of deflections and fire resistance times, if the transitional thermal creep is not included in the author's model (since SAFIR does not include it either). Minor discrepancies are justified by different schemes to control the convergence of the incremental solution, different formulations and different material laws.</t>
  </si>
  <si>
    <t>Column</t>
  </si>
  <si>
    <t>Panel</t>
  </si>
  <si>
    <t>Wall</t>
  </si>
  <si>
    <t>Beam, beam-column</t>
  </si>
  <si>
    <t>The results obtained by SAFIR for the displacements and fire resistance time are close to the results from the other softwares.</t>
  </si>
  <si>
    <t>Fire resistance, time-displacements</t>
  </si>
  <si>
    <t>Against</t>
  </si>
  <si>
    <t>Realistic fire curve</t>
  </si>
  <si>
    <t>max. 139 min</t>
  </si>
  <si>
    <t>In summary, comparisons between SAFIR and fire test results confirmed the accuracy of the finite element models in simulating the thermal behaviour of load bearing LSF walls under realistic fire curves and the accuracy of the values used for relative emissivity, convective coefficient and other thermal properties. However, for rapid fires SAFIR predictions were seen to be a little bit higher than actual test results, which is justified by the thermal properties used for gypsum plasterboard, which do not portrait well their behaviour when the walls are subjected to a high heating rate.</t>
  </si>
  <si>
    <t>not checked</t>
  </si>
  <si>
    <t>not checked the validation, it was said in Fike (2009) that the document did validation of the SAFIR</t>
  </si>
  <si>
    <t>Modelling_structures_with_SAFIR</t>
  </si>
  <si>
    <t>10.1016/j.engstruct.2017.08.012</t>
  </si>
  <si>
    <t>Impact_fire_on_seismic_resistance_of_FRP_RC_members</t>
  </si>
  <si>
    <t>Fire performance of FRP-strengthened concrete structural systems and the impact of post-fire earthquakes</t>
  </si>
  <si>
    <t>Fire_performance_FRP_concrete_impact_post_fire_EQ</t>
  </si>
  <si>
    <t>9th US National and 10th Canadian Conference on Earthquake Engineering</t>
  </si>
  <si>
    <t>Bénichou, Green, Bisby, Kodur, Mostafaei</t>
  </si>
  <si>
    <t>Beam (T-shaped)</t>
  </si>
  <si>
    <t>Slab (Slim Floor)</t>
  </si>
  <si>
    <t>Column (T-shaped and L-shaped)</t>
  </si>
  <si>
    <t>Slab (sample and flat)</t>
  </si>
  <si>
    <t>Wall (LSF)</t>
  </si>
  <si>
    <t>Slab (precast)</t>
  </si>
  <si>
    <t>Slab (hollowcore)</t>
  </si>
  <si>
    <t>Beam (Cellular)</t>
  </si>
  <si>
    <t>Specimen, Slab, Floor system</t>
  </si>
  <si>
    <t>Column (CHC, CFT)</t>
  </si>
  <si>
    <t>Column (thin-walled)</t>
  </si>
  <si>
    <t>Column (slender)</t>
  </si>
  <si>
    <t>Beam-column (I-shaped)</t>
  </si>
  <si>
    <t>Frame, beam-column</t>
  </si>
  <si>
    <t>Beam (castellated)</t>
  </si>
  <si>
    <t>Beam (partially encased)</t>
  </si>
  <si>
    <t>Columns (thin-walled prismatic and tapered)</t>
  </si>
  <si>
    <t>Beam (Corrugated web)</t>
  </si>
  <si>
    <t>Beam (plate girder)</t>
  </si>
  <si>
    <t>Beam (thin-walled plate girder)</t>
  </si>
  <si>
    <t>Slab (two way floor)</t>
  </si>
  <si>
    <t>Slab (one way floor)</t>
  </si>
  <si>
    <t>Column (with embedded I-section)</t>
  </si>
  <si>
    <t>Connection</t>
  </si>
  <si>
    <t>Connection (bolted)</t>
  </si>
  <si>
    <t>Frame (unbraced)</t>
  </si>
  <si>
    <t>Wall (LTF), Floor (LTF)</t>
  </si>
  <si>
    <t>Floor system (partially protected)</t>
  </si>
  <si>
    <t>Column (+-, L- and T-shaped)</t>
  </si>
  <si>
    <t>Specimen, column</t>
  </si>
  <si>
    <t>Floor system (with cellular beams)</t>
  </si>
  <si>
    <t>Column (CHS, CFT)</t>
  </si>
  <si>
    <t>Specimen, Slab, Wall, Floor system (celullar steel beams connected to a composite slab)</t>
  </si>
  <si>
    <t>Full structure</t>
  </si>
  <si>
    <t>Floor system (cellular beams)</t>
  </si>
  <si>
    <t>Column (encased I-section filled with concrete)</t>
  </si>
  <si>
    <t>Column (hollow section filled with concrete)</t>
  </si>
  <si>
    <t>Connection (dowelled)</t>
  </si>
  <si>
    <t>Gypsum plasterboard, timber, steel</t>
  </si>
  <si>
    <t>Reinforced concrete, steel</t>
  </si>
  <si>
    <t>Steel, composite steel-concrete</t>
  </si>
  <si>
    <t>Frame (hollow sections)</t>
  </si>
  <si>
    <t>Reinforced concrete, composite steel-concrete</t>
  </si>
  <si>
    <t>Wood (LVL)</t>
  </si>
  <si>
    <t>Steel (welded, hot-rolled)</t>
  </si>
  <si>
    <t>Composite steel-concrete, steel</t>
  </si>
  <si>
    <t>Concrete with steel fibers</t>
  </si>
  <si>
    <t>Composite steel-concrete (prestressed)</t>
  </si>
  <si>
    <t>Steel (cold-formed)</t>
  </si>
  <si>
    <t>Reinforced concrete (prestressed)</t>
  </si>
  <si>
    <t>Steel (cold-formed), insulation materials</t>
  </si>
  <si>
    <t>High strength steel, reinforced concrete</t>
  </si>
  <si>
    <t>Reinforced concrete, steel, composite steel-concrete, gypsum plasterboard, insulation materials</t>
  </si>
  <si>
    <t>Column, slab</t>
  </si>
  <si>
    <t>Normal temperature, ISO 834</t>
  </si>
  <si>
    <t>Normal temperature, ISO 834, Natural fire (wood cribs)</t>
  </si>
  <si>
    <t>Normal temperature and non-standard fire</t>
  </si>
  <si>
    <t>ISO 834, natural fire</t>
  </si>
  <si>
    <t>Comments / quotes</t>
  </si>
  <si>
    <t>BEAM 3D, SHELL</t>
  </si>
  <si>
    <t>Normal temperature, non-standard fire</t>
  </si>
  <si>
    <t>JIS A1304</t>
  </si>
  <si>
    <t>Normal temperature, uniform temperature, ISO 834</t>
  </si>
  <si>
    <t>AS 1530.4</t>
  </si>
  <si>
    <t>Heat transfer, fire resistance</t>
  </si>
  <si>
    <t>Time-displacements, ultimate resistance</t>
  </si>
  <si>
    <t>Heat transfer, structural response</t>
  </si>
  <si>
    <t>Time-displacements, fire resistance</t>
  </si>
  <si>
    <t>Failure mode, heat transfer</t>
  </si>
  <si>
    <t>Buckling (web-post)</t>
  </si>
  <si>
    <t>Buckling (lateral-torsional)</t>
  </si>
  <si>
    <t>Heat transfer, time-displacements, failure modes, fire resistance</t>
  </si>
  <si>
    <t>Buckling (global and local)</t>
  </si>
  <si>
    <t>Buckling (shear)</t>
  </si>
  <si>
    <t>Steel (cold-formed), gypsum plasterboard, insulation materials</t>
  </si>
  <si>
    <t>Steel (cold-formed), gypsum, plasterboard, insulation materials</t>
  </si>
  <si>
    <t>When bending is predominant, most of the simulation programs, including SAFIR, provided similar results. For structures with important axial loads the programs show differences in ultimate resistances that would probably be acceptable in a situation of practical design. Some differences were observed in the evolution of the displacements, probably due to the different ways the residual stresses are considered in the diffferent programs.</t>
  </si>
  <si>
    <t>Both programs show good convergence properties toward exact solutions, when available, or toward the solutions which are most of the time very close to each other. Limited differences found are atrributed to slightly different formulations of the capacity matrix, to different time integration or to different definition of the initial temperature. More significant differences when evaporation of moisture is involved, probably due to different hypotheses with regard to the different behaviour of vapor. One single case, involving radioation in a 2D internal cavity, has shown severe differencies that could not be explained by the authors.</t>
  </si>
  <si>
    <t>Exposed steel beam temperatures are predicted very accurately and these predictions are not very sensitive to the choice of thermal heat transfer parameters or material thermal properties. Use of common heat transfer parameters and EC2 thermal properties results in conservative predictions of temperatures in the slab. Very low temperatures found in the test at the bottom of the slab are difficult to explain and are not predicted by the simulations, and may be related to moisture content or other phenomena.</t>
  </si>
  <si>
    <t>The comparison shows good agreement between SAFIR analysis and PCA tests as long as a pin-supported slab with moveable line of thrust is considered, with the differences for the lower range of strains being related to the type of concrete used in the analysis (siliceous as opposte to calcareous, which is the one used in the test)</t>
  </si>
  <si>
    <t>The thermal analysis in SAFIR shows a good agreement with the test results, predicting accurate values for the main duration and slightly higher values for the late part of the test. The deflection trend obtained by the structural analysis with SAFIR is consistent with the test results, but can result in slight underestimations of the deflections for some parts of the fire, depending on the values of the tensile strength used. A zero tensile strength of concrete can be used as a conservative and approximate estimatation of the slab behaviour.</t>
  </si>
  <si>
    <t>The temperature distribtution across the steel profile obtained by the proposed approach compares satisfactorily with the results from SAFIR. Good agreement between the numerical results obtained by both approaches can be seen, where both detect the maximum temperature occurring in the cross-section web. The horizontal and vertical displacements between the two approaches show a similar trend, and a good agreement is found between the two regarding the normal stresses, especially at the beginning, since afterwards the different consideration of plastic deformations by the two approaches affects the results.</t>
  </si>
  <si>
    <t>The 1D FEM-based thermal model showed excellent results when compared with the 2D FEM solution SAFIR for the determination of the temperature distribution on the cross-sections. Both programs proved to be able to model the structural behaviour and to identify the ultimate limit state for the validation examples performed.</t>
  </si>
  <si>
    <t>The development of the displacements, the axial force and the bending moments on the shell elements, by the two programs, show a good agreement.</t>
  </si>
  <si>
    <t>It can be oserved that numerical results with SAFIR form an upper envelope of the experimental values</t>
  </si>
  <si>
    <t>A very good correspondence between results from SAFIR and the ANN model was achieved.</t>
  </si>
  <si>
    <t>The calculations with SAFIR using the conduction model of EC5 returned results that form an upper envelope of the values obtained experimentally.</t>
  </si>
  <si>
    <t>Calculated temperatures on external hollow section are in good agreement with measured temperatures. Systematic differences were found for the temperatures at the internal steel profile, explained by the migration of vapour in concrete that is not taken into account by SAFIR, but they do not affect significantly the mechanical properties. The calculated elongations are higher than measured values at early stages. After that a good agreement is verified. Some differences in transversal displacements explained by discrepancy between real temperature field and the one chosen in the model. In simulations, the columns failed in a less ductile manner than in the tests. A very good agreement fond between the tested and the calculated values of the fire resistance duration.</t>
  </si>
  <si>
    <t>The numerical model reasonably predicted the temperature development in the different sections. The numerical model is conservative in that it predicted less fire resistance times than the ones observed in the real tests. The model predicted the deformations with a sufficient accuracy.</t>
  </si>
  <si>
    <t>Although the test results for the diagonal elements of the truss show a little lower temperature profile than that of the analysis, they are in close correlation. Temperatures measured on the top chords, on the web elements and on the bottom chords are in exact agreement with the ones determined from the analysis. A consistent correlation is also found for the temperatures at the exposed surface of the concrete.
Consistent agreement between analysis and test results for the deflections in both specimens is found. The floor assemblies were able to last longer in the test, compared to the analysis, because SAFIR would fail to converge when the structure suffered certain level of damage.</t>
  </si>
  <si>
    <t>It was shown that numerical simulations performed by assuming Lie's concrete thermal properties and by taking into account the presence of FRP bars allow the temperature field in the slab to be estimated with good precision, and that this good approximation of the temperatures allows the mechanical properties of FRP to be assessed and the strength of structural elements to be estimated.</t>
  </si>
  <si>
    <t>Comparisons between the results from SAFIR and the tests present an average ratio value of 1.01 with a standard deviation of 0.04.The models are therefore well validated by these comparisons.</t>
  </si>
  <si>
    <t>The fiber-beam element models and the shell model are capable of sufficiently predicting the experimentally obtained response of beam-columns to fire. The fiber-element models accurately captured the changes in demand and capacity induced by the thermal gradient. A comparison between the shell model and the fiber-beam element model showed that the added computational expense and complexity of a shell model is not necessary to predict fire-exposed behaviour when the failure mode is full plastic yielding.</t>
  </si>
  <si>
    <t>Overall, the results from all the codes are in good agreement and give similar results for the temperatures, the displacements and the fire resistance times, and hence may be used to model structures and high temperatures.</t>
  </si>
  <si>
    <t>The comparisons for both frames show close agreement between the test data and the results calculated via SAFIR and the software OpenSees regarding the time the tests took to reach plasticity and the displacements found.</t>
  </si>
  <si>
    <t>SAFIR model can simulate well the temperature history of concrete at 5mm from the fire-exposed side and from the non-exposed side. It can also predict well the residual load-bearing capacity and stiffness of RC walls, by an average error of 7.9% and 9.4%, respectively. Since the model can only simulate flexure failure, it overestimates the drift capacity of those walls characterized by shear failure or shear-flexure failure in the tests. Despite this, the results are useful in demonstrating the capability of the modeling process to capture temperature distribution, initial stiffness, and strength.</t>
  </si>
  <si>
    <r>
      <t xml:space="preserve">Shell elements models predicted failure temperatures with good accuracy and better then models with beam elements, which predicted failure temperatures that are slightly higher than experimental results. </t>
    </r>
    <r>
      <rPr>
        <sz val="11"/>
        <color theme="4"/>
        <rFont val="Calibri"/>
        <family val="2"/>
        <scheme val="minor"/>
      </rPr>
      <t>This was mainly due to the impossibility of modelling residual stresses in BEAM elements at the time the article was wrriten, which is now possible.</t>
    </r>
  </si>
  <si>
    <t>Despite showing results that are on the safe side when considering the more appropriate sinuisodal imperfection with a maximum value of L/1000, both SAFIR and POTFIRE models apparently do not capture the increase of fire resistance that is observed in the tests by an increase of the sectional area of the bars.</t>
  </si>
  <si>
    <t>During the cooling phase, the numerical simulations performed with the ETC model implemented in SAFIR match better the experimental behaviour of the structure than the simulations performed with the EC2 model, because transient creep strain that it is explicitly computed in the ETC model is not recovered during cooling.</t>
  </si>
  <si>
    <t>The developed models predict the time-temperature profiles of non-load-bearing LSF walls with good accuracy. The results establish the validity of the finite-element models in simulating the thermal behaviour of small-scale non-load-bearing LSF walls and the accuracy of values for relative emissivity, convective coefficient and other thermal properties. The models are considered to be able to predict the time-temperature profiles of LSF walls with good accuracy until the commencement of plasterboard fall-off</t>
  </si>
  <si>
    <t>The comparison between the SAFIR model and the experimental results shows a good correlation, which would be even better if parameters of the model and temperatures on the element were adapted in order to fit the real properties of the material and the temperatures measured in the test. Nevertheless, the result already gives some confidence that this model is capable of predicting the fire behaviour of the floor system with a satisfying level of accuracy.</t>
  </si>
  <si>
    <t>The comparison of the numerical model with the three tests gives acceptable results for the ultimate load with values only slightly different from the ones identified in the tests. These are partly justified by the difference in the real material law and in the bilinear material law used in the models.</t>
  </si>
  <si>
    <t>The results show relatively good agreement between the test and the FEA results for the tests at normal temperatures. Differences found near the end of the tests were due to the fact that concrete cracking and debonding between bars and concrete was not fully considered in the numerical analysis. Regarding the tests at elevated temperatures, overall the numerical model was able to portrait reasonably the results from the experimental tests, with some of the differences found being due to the fact that some concrete spalling happened and that this aspect cannot be considered by the numerical model.</t>
  </si>
  <si>
    <t>Good agreement between the recorded and the predicted temperatures was observed for the most part of the tests, until the point where in the tests concrete spalling caused inner parts of the column to be directly exposed to fire, resulting in a greater transfer rate. As for the structural analyses, relatively good agreement between tests and FEA was observed, with some overpredictions of the results due to the fact that SAFIR ignores concrete spalling and implicitly accounts for concrete transient strain at elevated temperatures.</t>
  </si>
  <si>
    <t>SAFIR, as well as the main FEA program used in the study, closely predicted the behaviour of the composite beams in Table 1 efficiently. The fire resistance times were very close to the ones obtained in the tests, and the failures modes obtained numerically were the same that were found experimentally.</t>
  </si>
  <si>
    <t>The analysis performed in this study accurately estimated the overall behaviour of test specimens and especially assessed the effects of the shape of currugated web on the temperature distributions and fire resistance performances of CWPS composite beams appropriately.</t>
  </si>
  <si>
    <t>As can be seen by the evolution of the measured and calculated mid-span displacements, the test showed a good agreement with the numerical analysis performed by SAFIR.</t>
  </si>
  <si>
    <t>New quadrangular shell element in SAFIR</t>
  </si>
  <si>
    <t>New_quadrangular_shell_element_in_Safir</t>
  </si>
  <si>
    <t>SAFIR publications on the SAFIR webpage</t>
  </si>
  <si>
    <t>has comparison against NAFEMS. Check fig. 8 and 10</t>
  </si>
  <si>
    <t>LTB_I-beams_fire_conditions</t>
  </si>
  <si>
    <t>Lateral-torsional buckling of steel I-beams under fire conditions</t>
  </si>
  <si>
    <t>Vila Real, Franssen</t>
  </si>
  <si>
    <t>Thin_shell_finite_element_for_steel_and_concrete</t>
  </si>
  <si>
    <t>has comparison against other softwares. Check fig. 9</t>
  </si>
  <si>
    <t>Dynamic_analysis_to_cope_with_partial_temporary_failures</t>
  </si>
  <si>
    <t>Franssen, Gens</t>
  </si>
  <si>
    <t>Dynamic analysis to cope with partial and temporary failures</t>
  </si>
  <si>
    <t>3rd International Workshop on Structures in Fire (SiF 2004)</t>
  </si>
  <si>
    <t>4th International Workshop on Structures in Fire (SiF 2006)</t>
  </si>
  <si>
    <t>Effect_localised_fires_composite_steel_concrete_buildings</t>
  </si>
  <si>
    <t>Numerical analysis of the effect of localised fires on composite steel concrete buildings</t>
  </si>
  <si>
    <t>Design and tests of prestressed concrete beams</t>
  </si>
  <si>
    <t>Design_and_tests_prestressed_concrete_beams</t>
  </si>
  <si>
    <t>5th International Symposium on Fire Safety Science</t>
  </si>
  <si>
    <t>check fig. 6</t>
  </si>
  <si>
    <t>Failure temperature of a system comprising a restrained column submitted to fire</t>
  </si>
  <si>
    <t>10.1016/S0379-7112(99)00047-8</t>
  </si>
  <si>
    <t>Failure_temperature_system_with_restrained_column</t>
  </si>
  <si>
    <t>Fire_safety_analysis_supermarket_cellular_beams</t>
  </si>
  <si>
    <t>Fire safety engineering analysis of a supermarket structure composed of cambered cellular beams</t>
  </si>
  <si>
    <t>Franssen, Majkut, Cajot, Vassart</t>
  </si>
  <si>
    <t>4th International Conference on Steel and Composite Structures</t>
  </si>
  <si>
    <t>Development_new_composite_cellular_beam</t>
  </si>
  <si>
    <t>Vassart, Cajot</t>
  </si>
  <si>
    <t>Development of a new composite cellular beam</t>
  </si>
  <si>
    <t>Singapore Libraries</t>
  </si>
  <si>
    <t>has comparisons with tests. Check fig. 9</t>
  </si>
  <si>
    <t>Numerical_analysis_partially_protected_composite_slabs</t>
  </si>
  <si>
    <t>Zaharia, Vulcu, Vassart, Gernay, Franssen</t>
  </si>
  <si>
    <t>Numerical analysis of partially fire protected composite slabs</t>
  </si>
  <si>
    <t>10.12989/scs.2013.14.1.021</t>
  </si>
  <si>
    <t>Thermal and structural behaviour of continuous steel construction under fire conditions</t>
  </si>
  <si>
    <t>Thermal_structural_behaviour_continuous_steel_construction</t>
  </si>
  <si>
    <t>1st International Workshop on Structures in Fire (SiF 2000)</t>
  </si>
  <si>
    <t>Proceedings from SiF conferences</t>
  </si>
  <si>
    <t>Numerical modelling of lateral-torsional buckling of steel I-beams under fire conditions - comparison with Eurocode 3</t>
  </si>
  <si>
    <t>Numerical_modellingLTB_I-beams_fire_conditions</t>
  </si>
  <si>
    <t>Nonlinear thin shell finite element for steel and concrete structures subjected to fire: theoretical development</t>
  </si>
  <si>
    <t>A scheme for verification of computer codes for calculating temperature in fire exposed for structures</t>
  </si>
  <si>
    <t>Palsson, Wickstrom</t>
  </si>
  <si>
    <t>Scheme_verification_computer_codes_calculating_temperature</t>
  </si>
  <si>
    <t>has comparisons to TASEF. Check table 7b</t>
  </si>
  <si>
    <t>A comparative thermal analysis of structures exposed to fire with advanced calculation models</t>
  </si>
  <si>
    <t>Comparative_thermal_analysis_with_advanced_calculation_models</t>
  </si>
  <si>
    <t>has comparisons to TASEF, SAFIR, ANSYS and ABAQUS. Check table 2. only thermal</t>
  </si>
  <si>
    <t>Design of concrete columns based on EC2 tabulated data - a critical review</t>
  </si>
  <si>
    <t>Design_concrete_columns_tabulated_data_review</t>
  </si>
  <si>
    <t>Restraint of fire-exposed concrete floor systems</t>
  </si>
  <si>
    <t>Lim, Buchanan, Moss</t>
  </si>
  <si>
    <t>Restraint_fire-exposed_concrete_floor_systems</t>
  </si>
  <si>
    <t>2nd International Workshop on Structures in Fire (Sif 2002)</t>
  </si>
  <si>
    <t>Moss, Clifton</t>
  </si>
  <si>
    <t>Modelling of the Cardington LBTF steel frame building fire tests</t>
  </si>
  <si>
    <t>Modelling_Cardington_fire_tests</t>
  </si>
  <si>
    <t>check fig. 11</t>
  </si>
  <si>
    <t>Garlock, Draper</t>
  </si>
  <si>
    <t>The response of steel perimeter columns in a fire</t>
  </si>
  <si>
    <t>Response_steel_perimeter_columns_in_fire</t>
  </si>
  <si>
    <t>Vila Real, Simões da Silva, Franssen</t>
  </si>
  <si>
    <t>Improvement of the current version of the EC3 for the lateral-torsional buckling of unrestrained steel beams under fire conditions</t>
  </si>
  <si>
    <t>Improvement_EC3_LTB_steel_beams_in_fire</t>
  </si>
  <si>
    <t>New proposals for the design of steel-beam columns under fire condtitions</t>
  </si>
  <si>
    <t>Lopes, Vila Real, Simões da Silva, Piloto, Franssen</t>
  </si>
  <si>
    <t>New_proposals_design_steel-beam_columns_in_fire</t>
  </si>
  <si>
    <t>Precast hollow core slabs in fire: numerical simulations and experimental tests</t>
  </si>
  <si>
    <t>Dotreppe, Franssen</t>
  </si>
  <si>
    <t>Precast_hollo_core_slabs_in_fire_simulations_and_tests</t>
  </si>
  <si>
    <t>Analysis and design of reinforced concrete slabs exposed to fires</t>
  </si>
  <si>
    <t>Analysis_and_design_RC_slabs_to_fire</t>
  </si>
  <si>
    <t>Numerical validation of an improved proposal to the eurocode 3 for the lateral-torsional buckling of steel beams subjected to fire</t>
  </si>
  <si>
    <t>Numerical_validation_proposal_LTB_steel_beams</t>
  </si>
  <si>
    <t>A performance-based design approach for steel perimeter columns subjected to fire</t>
  </si>
  <si>
    <t>Perfomance-based_design_steel_perimeter_columns</t>
  </si>
  <si>
    <t>Combined axial load and moment capacity of fire-exposed beam-columns with thermal gradients</t>
  </si>
  <si>
    <t>Combined_axial_load_moment_capacity_beam-columns_thermal_gradients</t>
  </si>
  <si>
    <t>Use of simplified methods for designing external members protection</t>
  </si>
  <si>
    <t>Joyeux, Desanghere, Kaitila, Chica</t>
  </si>
  <si>
    <t>Simplified_methods_designing_external_members_protection</t>
  </si>
  <si>
    <t>Structural analysis of a heated steel portal frame by two different methods</t>
  </si>
  <si>
    <t>Cooke, Dhima</t>
  </si>
  <si>
    <t>Structural_analysis_heated_steel_portal_frame_two_methods</t>
  </si>
  <si>
    <t>Refined plastic-hinge model for the analysis of steel-framed structures under fire conditions</t>
  </si>
  <si>
    <t>Landesmann, Batista</t>
  </si>
  <si>
    <t>Plastic-hinge_model_for_steel-framed_structures_to_fire</t>
  </si>
  <si>
    <t>Scale modeling of insulated steel framed structure testing in fire</t>
  </si>
  <si>
    <t>Wang, Chang, Quintiere</t>
  </si>
  <si>
    <t>Scale_modeling_of_insulated_steel_frame_in_fire</t>
  </si>
  <si>
    <t>Structural fire performance of steel portal frame buildings</t>
  </si>
  <si>
    <t>Moss, Dhakal, Bong, Buchanan</t>
  </si>
  <si>
    <t>Structural_fire_performance_steel_portal_frame_buildings</t>
  </si>
  <si>
    <t>Prasad, Hamins</t>
  </si>
  <si>
    <t>Fire structure interface and the thermal response of the world trade center towers</t>
  </si>
  <si>
    <t>Thermal_response_world_trade_center</t>
  </si>
  <si>
    <t>Analysis of hollow core concrete floor slabs under fire</t>
  </si>
  <si>
    <t>Analysis_hollow_core_concrete_floors_under_fire</t>
  </si>
  <si>
    <t>Check fig. 4, 5, 8</t>
  </si>
  <si>
    <t>Nadjai, Vassart, Talamona, Allam, Hawes</t>
  </si>
  <si>
    <t>Performance_cellular_composite_floor_beams_in_fire</t>
  </si>
  <si>
    <t>check fig. 14, 15, 21, 22</t>
  </si>
  <si>
    <t>Using commercial FEA Software packages to model the fire performance of exposed glulam beams</t>
  </si>
  <si>
    <t>Badders, Mehaffey, Richardson</t>
  </si>
  <si>
    <t>FEA_software_to_model_fire_performance_glulam_beams</t>
  </si>
  <si>
    <t>Comparison to test data and FIRES T3, TASEF and COMSOL. Check table 2 and fig. 1</t>
  </si>
  <si>
    <t>Modelling resistance of wooden I-joists exposed to fire</t>
  </si>
  <si>
    <t>Konig, Kallsner</t>
  </si>
  <si>
    <t>Modelling_resistance_wooden_joists_exposed_to_fire</t>
  </si>
  <si>
    <t>Application of FSE to an industrial building</t>
  </si>
  <si>
    <t>Taillefer, Dhima, Fromy</t>
  </si>
  <si>
    <t>Application_FSE_to_industrial_building</t>
  </si>
  <si>
    <t>there's comparison to experimental tests, but it's not explained if the numerical results are obtained with SAFIR or one of the other softwares that were used by the author</t>
  </si>
  <si>
    <t>Thermal stresses in glazing systems in buildings</t>
  </si>
  <si>
    <t>Thermal_stresses_in_glazing_systems_in_buildings</t>
  </si>
  <si>
    <t>Tofilo, Delichatsios, Nadjai, Franssen</t>
  </si>
  <si>
    <t>5th International Conference on Structures in Fire (SiF 2008)</t>
  </si>
  <si>
    <t>Slender steel columns exposed to localsed fire</t>
  </si>
  <si>
    <t>Wang, Barber</t>
  </si>
  <si>
    <t>Thin-walled_stainless_steel_elements_under_fire_paper</t>
  </si>
  <si>
    <t>Slender_steel_columns_exposed_to_localised_fire</t>
  </si>
  <si>
    <t>3-D versus 2-D modeling of a high-rise steel framed building under fire</t>
  </si>
  <si>
    <t>3D_vs_2D_modeling_high-rise_steel_framed-building_in_fire</t>
  </si>
  <si>
    <t>Fire after earthquake</t>
  </si>
  <si>
    <t>Fire_after_eartuquake</t>
  </si>
  <si>
    <t>Pintea, Zaharia</t>
  </si>
  <si>
    <t>Pintea, Zaharia, Stratan, Dubina</t>
  </si>
  <si>
    <t>Effect of aspect ratio on fire resistance of hollow core concrete floors</t>
  </si>
  <si>
    <t>Effect_aspect_ratio_fire_resistance_hollow_core_concrete_floors</t>
  </si>
  <si>
    <t>Chang, Moss, Dhakal, Buchanan</t>
  </si>
  <si>
    <t>comparisons with test data. Check fig. 4</t>
  </si>
  <si>
    <t>Experimental research on fire performance of axially restrained RC columns with I-shaped cross section</t>
  </si>
  <si>
    <t>Wu, Li</t>
  </si>
  <si>
    <t>Fire_performance_of_axially_restrained_RC_columns_with_I-shape</t>
  </si>
  <si>
    <t>comparison with test. Check fig. 8, 12, 13. table 3, 4</t>
  </si>
  <si>
    <t>Zaharia, Dubina, Pintea</t>
  </si>
  <si>
    <t>Application of advanced calculation models for fire design in romania</t>
  </si>
  <si>
    <t>Advanced_calculation_models_fire_design_in_romania</t>
  </si>
  <si>
    <t>On the design of timber bolted connections subjected to fire</t>
  </si>
  <si>
    <t>Design_timber_bolted_connections_subjected_to_fire</t>
  </si>
  <si>
    <t>check fig. 12, 14, 15</t>
  </si>
  <si>
    <t>Assessment of eurocode 5 charring rate calculation methods</t>
  </si>
  <si>
    <t>Assessment_eurocode_5_charring_rate_calculation_methods</t>
  </si>
  <si>
    <t>check fig. 2</t>
  </si>
  <si>
    <t>6th International Conference on Structures in Fire (SiF 2010)</t>
  </si>
  <si>
    <t>Stress_based_equations_buckling_capacity_of_steel_plates_to_fire</t>
  </si>
  <si>
    <t>Min, Moss, Dhakal, Buchanan</t>
  </si>
  <si>
    <t>Prestressed_RC_floors_w_multi-spring_connection_elements_to_fire_paper</t>
  </si>
  <si>
    <t>check "Validation against experimental data"</t>
  </si>
  <si>
    <t>Parametrical study on the behaviour of steel and composite cellular beams under fire conditions</t>
  </si>
  <si>
    <t>Vassart, Bailey, Bihina, Hawes, Nadjai, Peigneux, Simms, Franssen</t>
  </si>
  <si>
    <t>Parametric_study_steel_composite_cellular_beams_in_fire</t>
  </si>
  <si>
    <t>Collapse_mechanisms_of_composite_slab_panels_in_fire_paper</t>
  </si>
  <si>
    <t>Fire_test_of_unprotected_cellular_beam_acting_as_membrane_paper</t>
  </si>
  <si>
    <t>Design model for fire exposed cross-laminated timber</t>
  </si>
  <si>
    <t>Design_model_for_fire_exposed_cross-laminated_timber</t>
  </si>
  <si>
    <t>chefk fig. 5</t>
  </si>
  <si>
    <t>Using aritificial neural networks for predicting temperatures in timber</t>
  </si>
  <si>
    <t>Using_ANN_predicting_temperatures_in_timber</t>
  </si>
  <si>
    <t>check exactly how SAFIR is used with ANN</t>
  </si>
  <si>
    <t>Fire performance of external semi-regid composite joints</t>
  </si>
  <si>
    <t>Schaumann, Zhao, Bahr, Renaud</t>
  </si>
  <si>
    <t>Fire_performance_of_external_semi-regid_composite_joints</t>
  </si>
  <si>
    <t>Mitigation of post-earthquake fire risk to building structures</t>
  </si>
  <si>
    <t>Yassin, Bagchi, Kodur</t>
  </si>
  <si>
    <t>Mitigation_post_EQ_fire_risk_in_buildings</t>
  </si>
  <si>
    <t>Prediction and calibration of fire resistance of standard units</t>
  </si>
  <si>
    <t>Molkens, Pyl</t>
  </si>
  <si>
    <t>Prediction_and_calibration_fire_resistance_standard_units</t>
  </si>
  <si>
    <t>check fig. 1</t>
  </si>
  <si>
    <t>7th International Conference on Structures in Fire (SiF 2012)</t>
  </si>
  <si>
    <t>Application of structural fire engineering to an italian tall office building</t>
  </si>
  <si>
    <t>Nigro, Cefarelli, Ferraro, Del Prete, Samino, Manfredi</t>
  </si>
  <si>
    <t>Application_fire_engineering_italian_tall_building</t>
  </si>
  <si>
    <t>Consideration of local instabilities in beam finite elements by means of effective constitutive laws</t>
  </si>
  <si>
    <t>Franssen, Cowez</t>
  </si>
  <si>
    <t>Consideration_local_instabilities_in_beam_finite-elements</t>
  </si>
  <si>
    <t>Design model for wood I-joists in wall assemblies exposed to fire</t>
  </si>
  <si>
    <t>Design_model_wood_I-joists_wall_assemblies_to_fire</t>
  </si>
  <si>
    <t>Schmid, Just</t>
  </si>
  <si>
    <t>Modelling the fire performance of structural timber floors</t>
  </si>
  <si>
    <t>O'Neill, Abu, Carradine, Moss, Buchanan</t>
  </si>
  <si>
    <t>Modelling_fire_performance_of_structural_timber_floors</t>
  </si>
  <si>
    <t>Development_interface_between_CFD_and_FE_software</t>
  </si>
  <si>
    <t>Development of an interface between CFD and FE software</t>
  </si>
  <si>
    <t>Restraint forces induced in reinforced concrete columns subjected to eccentric loads at elevated temperatures</t>
  </si>
  <si>
    <t>Restraint_forces_RC_columns_with_eccentric_loads_in_fire</t>
  </si>
  <si>
    <t>Comparison between results of numerical simulations and experimental tests on FRP RC slabs in fire situation</t>
  </si>
  <si>
    <t>Comparison_simulations_and_tests_FRP_RC_slabs_in_fire</t>
  </si>
  <si>
    <t>An experimental study on reinforced concrete columns subjected to eccentric loads and axial restraint at elevated temperatures</t>
  </si>
  <si>
    <t>Experimental_study_on_RC_columns_with_eccentric_loads_in_fire</t>
  </si>
  <si>
    <t>Check fig. 4, 6, 7, 8.,10. Table 2, 3</t>
  </si>
  <si>
    <t>Fire performance of restrained RC columns with time-dependent sidesway</t>
  </si>
  <si>
    <t>Wu, Chen</t>
  </si>
  <si>
    <t>Fire_performance_restrained_RC_columns_with_time-dependent_sidesway</t>
  </si>
  <si>
    <t>Check fig. 1, 2</t>
  </si>
  <si>
    <t>Hybrid fire testing of building structures</t>
  </si>
  <si>
    <t>Hybrid_fire_testing_of_building_structures</t>
  </si>
  <si>
    <t>8th International Conference on Structures in Fire (SiF 2014)</t>
  </si>
  <si>
    <t>Behaviour_of_cold-formed_steel_beams_under_fire_paper</t>
  </si>
  <si>
    <t>Yield_design-based_analysis_of_high_rise_RC_walls_to_fire_paper</t>
  </si>
  <si>
    <t>Collapse mechanisms of edge and corner slab panels in fire conditions</t>
  </si>
  <si>
    <t>Duchow, Abu</t>
  </si>
  <si>
    <t>Collapse_mechanisms_of_edge_and_corner_slab_panels_in_fire</t>
  </si>
  <si>
    <t>The effect of axial restraint and rotation restraint on the fire resistance of steel reinforced concrete columns</t>
  </si>
  <si>
    <t>Zheng, Li, Wang</t>
  </si>
  <si>
    <t>Effect_axial_rotation_restraints_fire_resistance_steel_RC_columns</t>
  </si>
  <si>
    <t>Simplified method for fire resistance of concrete columns</t>
  </si>
  <si>
    <t>Gonçalves, Ramalho</t>
  </si>
  <si>
    <t>Simplified_method_fire_reistance_RC_columns</t>
  </si>
  <si>
    <t>Shear capacity of concrete slabs containing void formers</t>
  </si>
  <si>
    <t>Shear_capacty_RC_slabs_containing_void_formers</t>
  </si>
  <si>
    <t>Failure loads of isolated composite slab-beam sub-assemblages at elevated temperature predicted by Bailey-bre method</t>
  </si>
  <si>
    <t>Liu, Tan</t>
  </si>
  <si>
    <t>Failure_loads_composite_slab-beam_assemblages_in_fire</t>
  </si>
  <si>
    <t>Nigro, Del Prete, Sannino, Cefarelli</t>
  </si>
  <si>
    <t>Fire_design_of_partially_encased_composite_beams_paper</t>
  </si>
  <si>
    <t>Fire resistance of stainless steel structural elements with class 4 square hollow sections subject to combined bending and axial compression</t>
  </si>
  <si>
    <t>Fire_resistance_stainless_steel_class_4_hollow_sections</t>
  </si>
  <si>
    <t>Scifo</t>
  </si>
  <si>
    <t>Fire resistance of stainless steel hollow section columns</t>
  </si>
  <si>
    <t>Fire_resistance_of_stainless-steel_hollow_section_columns</t>
  </si>
  <si>
    <t>Reliability-based approach for evaluation of buildings under post-earthquake fires</t>
  </si>
  <si>
    <t>Reliability-based_evaluation_budilings_post-EQ_fires</t>
  </si>
  <si>
    <t>Khorasani, Garlock, Gardoni</t>
  </si>
  <si>
    <t>An integrated modelling strategy between FDS and SAFIR: the analysis of the fire performance of a composite steel-concrete open car park</t>
  </si>
  <si>
    <t>Integrating_modelling_strategy_between_FDS_and_SAFIR_for_car_park</t>
  </si>
  <si>
    <t>A new instrumentation technique for measuring 3-D displacement profiles of composite slabs under fire condition</t>
  </si>
  <si>
    <t>Technique_measuring_3D_displacement_composite_slabs_in_fire</t>
  </si>
  <si>
    <t>Selection criteria of fire scenarios for buildings</t>
  </si>
  <si>
    <t>Selection_criteria_of_fire_scenarios_for_buildings</t>
  </si>
  <si>
    <t>Del Prete, Cefarelli, Ferraro, Nigro, Sannino</t>
  </si>
  <si>
    <t>Fire safety check of existing tall office buildings applying fire engineering approach: a case study</t>
  </si>
  <si>
    <t>Nigro, Del Prete, Cefarelli, Ferraro, Sannino, Manfredi</t>
  </si>
  <si>
    <t>check fig. 4, 6, 7, 8, 9, 10</t>
  </si>
  <si>
    <t>Interflam 2016 - 14th International fire science and engineering conference</t>
  </si>
  <si>
    <t>An analytical approach for predicting the deformed configuration of high rise concrete walls subjected to fire loading conditions</t>
  </si>
  <si>
    <t>Yang, Mehal, Pham, De Buhan, Heck</t>
  </si>
  <si>
    <t>Predicting_deformation_high_rise_RC_walls_in_fire</t>
  </si>
  <si>
    <t>Experimental validation of the damage-plasticity modeling concept for normal strength concrete in fire</t>
  </si>
  <si>
    <t>Neuenschwander, Scandella, Knobloch, Fontana</t>
  </si>
  <si>
    <t>Validation_damage-plasticity_modeling_concept_concrete_in_fire</t>
  </si>
  <si>
    <t>Beam-columns with thin wall cross-sections in case of fire</t>
  </si>
  <si>
    <t>Beam-columns_with_thin_wall_sections_in_fire</t>
  </si>
  <si>
    <t>Couto, Sanzel, Vila Real, Lopes, Zhao</t>
  </si>
  <si>
    <t>Membrane_action_of_composite_slabs_under_natural_fire_paper</t>
  </si>
  <si>
    <t>Advanced analysis of the membrane action of composite slabs under natural fire scenarios: A case study of the JTI headquarters</t>
  </si>
  <si>
    <t>Hanus, Vassart, Caillet, Franssen</t>
  </si>
  <si>
    <t>S500M and grade 70 steel grades - material properties assessed through full scale tests</t>
  </si>
  <si>
    <t>S500_and_Grade_70_steel_grades_assessed_through_full_scale_tests</t>
  </si>
  <si>
    <t>check Fig. 9, 10, 12, 13</t>
  </si>
  <si>
    <t>Shear breaking of columns subjected to localized fire</t>
  </si>
  <si>
    <t>Burnier</t>
  </si>
  <si>
    <t>Shear_breaking_of_columns_subjected_to_localized_fire</t>
  </si>
  <si>
    <t>Conversion of visual post fire measurements into fire severity with the aid of thermo-plastic analysis for retrofitting</t>
  </si>
  <si>
    <t>Molkens, Gernay, Van Coile</t>
  </si>
  <si>
    <t>Conversion_visual_post_measurements_into_fire_severity</t>
  </si>
  <si>
    <t>Applying uncertainty quantification in modelling of a steel beam exposed to fire</t>
  </si>
  <si>
    <t>Anderson, Lange, Bostrom</t>
  </si>
  <si>
    <t>Applying_uncertainty_in_modelling_steel_beam_in_fire</t>
  </si>
  <si>
    <t>Infinity measures for probabilistic structural fire engineering</t>
  </si>
  <si>
    <t>Infinity_measures_for_probabilistic_structural_fire_engineering</t>
  </si>
  <si>
    <t>FDS-FEM simulation method and its application to model localized fire tests on steel members</t>
  </si>
  <si>
    <t>FDS-FEM_method_and_application_to_localized_fire_on_steel_members</t>
  </si>
  <si>
    <t>Results of a post test round robin of the calculated response of a loaded steel beam to a furnace test</t>
  </si>
  <si>
    <t>Results_calculated_response_loaded_steel_beam_in_furnace_test</t>
  </si>
  <si>
    <t>Numerical analyses for precast RC structures at fire condition in underground space</t>
  </si>
  <si>
    <t>Numerical_analyses_precast_RC_structures_in_underground_space</t>
  </si>
  <si>
    <t>Optimal tuning of thermomecchanical hybrid simulation parameters</t>
  </si>
  <si>
    <t>Optimal_tuning_of_thermomechanical_hybrid_simulation_parameters</t>
  </si>
  <si>
    <t>Proceedings from Applicatoins of Fire Engineering</t>
  </si>
  <si>
    <t>Applications of Fire Engineering (ASFE 2017)</t>
  </si>
  <si>
    <t>Maraveas, Gernay, Franssen</t>
  </si>
  <si>
    <t>Sensitivity of elevated temperature load carrying capacity of thin-walled steel members to local imperfections</t>
  </si>
  <si>
    <t>Sensitivity_thin-walled_members_to_local_imperfections_in_fire</t>
  </si>
  <si>
    <t>Performance-based fire design of a 14-story residential mass timber building</t>
  </si>
  <si>
    <t>Performance-based_fire_design_14_story_residential_timber_building</t>
  </si>
  <si>
    <t>Khorasani, Fang</t>
  </si>
  <si>
    <t>Comparative fire analysis of steel-concrete composite buildings designed following performance-based and US prescriptive approaches</t>
  </si>
  <si>
    <t>Comparative_fire_analysis_composite_buildings</t>
  </si>
  <si>
    <t>Gernay, Peric, Mihaylov, Molkens, Franssen</t>
  </si>
  <si>
    <t>Effect of upgrading concrete strengh class on fire performance of reinforced concrete columns</t>
  </si>
  <si>
    <t>Effect_upgrading_concrete_class_on_fire_performance_of_RC</t>
  </si>
  <si>
    <t>check fig. 4</t>
  </si>
  <si>
    <t>Tondini, Morbioli, Battini</t>
  </si>
  <si>
    <t>A 2D beam element for the analysis of flexural buckling of steel structures at elevated temperatures</t>
  </si>
  <si>
    <t>2D_beam_element_for_flexural_buckling_of_steel_structures_in_fire</t>
  </si>
  <si>
    <t>Improving fire resistance of existing concrete slabs by concrete topping</t>
  </si>
  <si>
    <t>Improving_fire_resistance_concrete_slabs_by_concrete_topping</t>
  </si>
  <si>
    <t>Sauca, Mergny, Gernay, Franssen</t>
  </si>
  <si>
    <t>A method for hybrid fire testing: Development, implementation and numerical application</t>
  </si>
  <si>
    <t>Method_for_hybrid_fire_testing_development_implementation_application</t>
  </si>
  <si>
    <t>Shear buckling resistance of steel plate girders at normal temperature and elevated temperatures</t>
  </si>
  <si>
    <t>Shear_buckling_resistance_steel_plate_girders</t>
  </si>
  <si>
    <t>Assessment of the overall capacity of tapered members with non-symmetrical restraints</t>
  </si>
  <si>
    <t>Assessment_overall_capacity_tapered_members_non-symmetrical_restraints</t>
  </si>
  <si>
    <t>The International Colloquium on Stability and Ductility of Steel Structures (SDSS 2016)</t>
  </si>
  <si>
    <t>Proceedings of SDSS</t>
  </si>
  <si>
    <t>Schueremans, Driesens, Meylemans, De Cok</t>
  </si>
  <si>
    <t>Using advanced numerical models to estimate the fire safety of truss frame structures made out of cold-formed steel</t>
  </si>
  <si>
    <t>Estimate_fire_safety_truss_frame_structures_with_cold-formed_steel</t>
  </si>
  <si>
    <t>10.3801/IAFSS.FSS.5-1081</t>
  </si>
  <si>
    <t>Prestressed concrete</t>
  </si>
  <si>
    <t>maximum of 79 min</t>
  </si>
  <si>
    <t>The result of 91 min determined by SAFIR for the fire resistance time is far from the 79 min obtained in the test. However, this is due to the fact that the beam failed with a big contribution of shear stresses, which can not be predicted with BEAM elements.</t>
  </si>
  <si>
    <t>Natural fire</t>
  </si>
  <si>
    <t>Heat transfer modelling was undertaken by SAFIR to predict temperatures within structural elements, using the fire curves measuresd in the tests. This worked well for floor slab and unprotected steel beams within each enclosure, and reasonably well for protected columns within each enclosure. It didn't work well for members on the edge of the enclosure, having only partial exposure to fire. Reasonable agreement could be obtained between predicted and experimental results for some unprotected edge beams, but predictions for protected edge columns were much higher than measured temperatures.</t>
  </si>
  <si>
    <t>Heat transfer, charring rate</t>
  </si>
  <si>
    <t>The results of the models of the different software all are consistent. The char front location, as a function of time, is in good agreement with the test data up to 60 min. Beyond 60 min, data begins to deviate significantly due to the fact that the models don't account for the effect of flaming on the surface and how it changes boundary conditions.
The structural fire performance of wood depends on the charring rate, and can be modeled with SAFIR and the other programs, by using appropriately selected material properties to account for the physics that the programs do not directly address, and applying the appropriate boundary conditions.</t>
  </si>
  <si>
    <t>Floor system, slab</t>
  </si>
  <si>
    <t>max of 240 min</t>
  </si>
  <si>
    <t>The numerical calculations are not compared to the tests, they serve two different purposes (see conclusions)</t>
  </si>
  <si>
    <t>max of 120 min</t>
  </si>
  <si>
    <t>2+3</t>
  </si>
  <si>
    <t>The new model can predict the fire performance of HC slabs well, on the condition that no shear failure or significant shear displacements are present. It is expected that the model works better in actual building design than in simulating test results, because shear failure is likely to be significantly reduced with the presence of axial restraints.</t>
  </si>
  <si>
    <t>Steel, Reinforced concrete, Insulation materials</t>
  </si>
  <si>
    <t>Prestressed concrete, Reinforced concrete</t>
  </si>
  <si>
    <t>Structural response, buckling (web-post)</t>
  </si>
  <si>
    <t>Custom temperature, ISO 834</t>
  </si>
  <si>
    <t>Non-standard fire (uniform heating applied at constant increasing rate)</t>
  </si>
  <si>
    <t>Normal temperature, ISO 834, ASTM E119, Natural fire (wood cribs)</t>
  </si>
  <si>
    <t>Normal temperature, non-standard fire, steady state</t>
  </si>
  <si>
    <t>non-standard fire</t>
  </si>
  <si>
    <t>Non-standard fire, ISO 834 (all sides)</t>
  </si>
  <si>
    <t>max of 80 min</t>
  </si>
  <si>
    <t>The comparison between the finite element prediction and the actual test results are quite good in terms of failure modes, load deflection behaviour and ultimate loads, giving confidence that it can be used for further parametric studies. The model is capable of simulating the mechanical behaviour of composite cellular beam sections with a relatively high accuracy.</t>
  </si>
  <si>
    <t>UDL, Ponctual transversal loads</t>
  </si>
  <si>
    <t>1+3</t>
  </si>
  <si>
    <t>The study shows that it does not make much difference whether the topping is included in the beam grillage or modelled separately using shell elements in the structural analysis, when simulating slabs with one or two hollowcore units and no side supports. The difference verified in both models between the simulated results and the data for one of the tests is due t the simulation models not being able to predict the shear displacement or failure.</t>
  </si>
  <si>
    <t>4+1</t>
  </si>
  <si>
    <t>The thermal parameters considered in SAFIR procude results that show good agreement for some of the range of temperatures tests analysed, but not for all.
Numerricaly determined bolt temperatures are significantly below the bolt temperatures determined experimentally, but show the same trend. The results from the structural analysis show a slight underestimation with respect to the experimental failure time of 11.1 minutes.</t>
  </si>
  <si>
    <t>Failure mode, fire resistance</t>
  </si>
  <si>
    <t>Fire resistance, time-displacements, failure mode</t>
  </si>
  <si>
    <t>The test shows that the measured results are in accordance with the numerical simulations performed with SAFIR, namely for failure mode, ultimate resistance and the evolution of the displacements throught time.</t>
  </si>
  <si>
    <t>Ultimate resistance, time-displacements, failure mode</t>
  </si>
  <si>
    <t>Column (L-shaped)</t>
  </si>
  <si>
    <t>Thermal, structural</t>
  </si>
  <si>
    <t>Despite of deficiencty to model moisture movement during heating, the overall prediction of temperature is quite satisfying. All predicted values are somewhat lower than the recorded ones during the cooling phase. Numerical simulation curves for axial load vs time are consistently above the corresponding test curves.</t>
  </si>
  <si>
    <t>The behaviour of the prestressed concrete slab in fire observed from the test is in good agreement with the numerical results in terms of fire resistance time. On the other hand, experimental and numerical mid-span vertical deflections are different. The last is attributed to the fact that the model used can not capture shear deformation, anchorage, bond and spalling effects.</t>
  </si>
  <si>
    <t>max of 60 min</t>
  </si>
  <si>
    <t>Cement fibreboard</t>
  </si>
  <si>
    <t>Assessment of thermal properties</t>
  </si>
  <si>
    <t>The adopted material properties lead to a very good correlation between the results obtained with those properties in SAFIR and the results from the experimental test.</t>
  </si>
  <si>
    <t>max 70 min</t>
  </si>
  <si>
    <t>Fire resistamce</t>
  </si>
  <si>
    <t xml:space="preserve"> Wood (CLT), gypsum plasterboard</t>
  </si>
  <si>
    <t>? (4 cases)</t>
  </si>
  <si>
    <t>In general, test results agree fairly well with the simulations. Some deviations are, however, noticeable. A more in-depth analysis of the specimens after fire tests showed that some specimens exhibited local deficiencies of charring depth, caused by char ablation or other. This may have caused the lower bending resistances found for some tests.</t>
  </si>
  <si>
    <t>check Fig. 5 (Fig. 7 is for ANSYS)</t>
  </si>
  <si>
    <t>A good agreement between the tests and both SAFIR and ANSYS models is observed, in terms of failure modes and critical temperatures. Thus, these models can accurately predict the mechanical behaviour of a simply-supported composite cellular beam at elevated temperatures, and can be used for the parametric study which aims to check the relevance of the simplified design method.</t>
  </si>
  <si>
    <t>max 120 min</t>
  </si>
  <si>
    <t>Axial compression, eccentric compression, uniaxial bending</t>
  </si>
  <si>
    <t>max 300 min</t>
  </si>
  <si>
    <t xml:space="preserve">Good agreement between the experimental data and numerical results can be observed, during the first 160 min. Beyond this time, measured temperatures were higher than those predicted, due to the lack of consideration of the model of concrete spalling, which caused some inner parts of the cross-section to be directly exposed to the fire.
The test results agree reasonably well to the numerical predictions for the time-displacements for the first 160 min of fire exposure. Beyond this, some difference in the numerical and test results due to spalling is also seen, even if the temperatures recorded from the tests were considered in the structural model.
Numerical predictions were also a little bit greater than experimental results concerning the restraint stresses developed.
The stability and combined failure times of all test specimens were generally over-predicted by SAFIR, again due to the lack of consideration of concrete spalling.
</t>
  </si>
  <si>
    <t>1+2</t>
  </si>
  <si>
    <t>Column, frame</t>
  </si>
  <si>
    <t>Frame, full structure (two-storey)</t>
  </si>
  <si>
    <t>max 180 min</t>
  </si>
  <si>
    <t>A comparison between the measured axial deformation-time curve and the corresponding simulated curve, and the fire resistance times (that show aonly a 6% error), for a RC column, show that those are in good agreement.
Another comparison made for two plane frames show that, overall, the analytical results are also in good agreement with test results for the lateral displacement time curves.</t>
  </si>
  <si>
    <t>Fire_safety_check_existing_tall_buildings</t>
  </si>
  <si>
    <t>SOLID 2D, SOLID 1D</t>
  </si>
  <si>
    <t>The comparison between the numerical results and the test results shows good correlation, indicating that the simplified numerical model may be used in design. Differences of time resistance for two of the tests could not be adressed because the fire exposure in the tests was stopped after 120 min. For the structure in the other test, the fire resistance time in the numerical simulation is almost the same as the failure time observed in the test, overestimating it just by 5%.</t>
  </si>
  <si>
    <t>has comparisons with tests. Check fig. 8, 9, ..</t>
  </si>
  <si>
    <t>Effect of fire protection</t>
  </si>
  <si>
    <t>max of 160 min</t>
  </si>
  <si>
    <t>A very good agreement between the numerical and experimental results for the temperatures in the profiles has been obtained.</t>
  </si>
  <si>
    <t>The comparison shows a very good agreement between numerical and experimental results for the temperatures in the profile tested.</t>
  </si>
  <si>
    <t>Steel (high-strength)</t>
  </si>
  <si>
    <t>30 min (ISO 834), 120 min</t>
  </si>
  <si>
    <t>The deflections and the failure modes predicted by SAFIR and obtained in the two tests both correlate very well, with slight differences being on the safe side.</t>
  </si>
  <si>
    <t>It has comparisons against other softwares, but with the purpose to show differences obtained between methods adopted in different programs. Check fig. 12</t>
  </si>
  <si>
    <t>TASEF, ANSYS, ABAQUS</t>
  </si>
  <si>
    <t>Heat transfer (by radiation in voids)</t>
  </si>
  <si>
    <t>Custom temperature</t>
  </si>
  <si>
    <t>max 100 min</t>
  </si>
  <si>
    <t>The comparison of the results obtained with SAFIR and TASEF shows reasonably good agreement.</t>
  </si>
  <si>
    <t>The results presented show that the four different programs tested converge to the same values.</t>
  </si>
  <si>
    <t>Structural response, time-displacements, deformed shape</t>
  </si>
  <si>
    <t>NAFEMS. CEFICOSS, DIANA, LENAS, SISMEF</t>
  </si>
  <si>
    <t>Comparisons were done with other software for different structural elements, with the aim of validating the shell finite element implemented in SAFIR. The z-shape cantilever show that the element can be subjected to large geometric non-linear behaviour. The hemispherical shell and the calculation performed on Lee's frame at ambient temperature show that this elements is not subjected to membrane locking. Lee's frame at elevated temperature demonstrate that the material properties from EC3 have successfully been introduced in SAFIR in case of plane stress relationship and that the thermal elongation is taken into account</t>
  </si>
  <si>
    <t>has comparison against NAFEMS. Check fig. 8, 10, ..</t>
  </si>
  <si>
    <t>Structural response, time-displacements</t>
  </si>
  <si>
    <t>The shell element implemented in SAFIR passes the cinematic patch tests at room temperature. Leo's frame at elevated temperature demonstrates that the material have accurately been introduced in SAFIR in case of plane stress relationship and that the shell element gives good results that match the results obtained with beam elements.</t>
  </si>
  <si>
    <t>Buckling (flexural and lateral-torsional)</t>
  </si>
  <si>
    <t>400°C, 500°C, 600° C and 700°C</t>
  </si>
  <si>
    <t>has comparison against Ansys and tests. Check fig. 4, 5, table 2</t>
  </si>
  <si>
    <t>Beam, column (thin-walled)</t>
  </si>
  <si>
    <t>The approximation used for the stainless steel hardening rule used in SAFIR gives a good approximation when compared to results from other software and with experimental results.
The introduction of the residual stresses in shell elements gives results that are in good agreement with the results obtained with the 3D BEAM elements.</t>
  </si>
  <si>
    <t>comparison with CAST3M (and not SAFIR!) to the elastic buckling analysis program CUFSM in Fig. 2 and Fig. 3. Comparison to EC3 in Fig. 5 and Fig. 7</t>
  </si>
  <si>
    <t>10.1201/9781315107202-23</t>
  </si>
  <si>
    <t>16 min</t>
  </si>
  <si>
    <t>Ponctual transversal load</t>
  </si>
  <si>
    <t>Very good agreement is exhibited between the two models that provided the same time of collapse</t>
  </si>
  <si>
    <t>Includes comparisons to tests?</t>
  </si>
  <si>
    <t>Includes comparisons to other software / advanced models?</t>
  </si>
  <si>
    <t>Already on the list "Comparisons SAFIR"?</t>
  </si>
  <si>
    <t>Link to article (if article is readable but it is impossible to download it)</t>
  </si>
  <si>
    <t>v</t>
  </si>
  <si>
    <t>Only refers SAFIR</t>
  </si>
  <si>
    <t>Has calculations with SAFIR</t>
  </si>
  <si>
    <t>Reports and white papers</t>
  </si>
  <si>
    <t>Books and book chapters</t>
  </si>
  <si>
    <t>MSc thesis</t>
  </si>
  <si>
    <t>PhD thesis</t>
  </si>
  <si>
    <t>Conference papers</t>
  </si>
  <si>
    <t>Journal articles</t>
  </si>
  <si>
    <t>Type of document</t>
  </si>
  <si>
    <t>Quantity</t>
  </si>
  <si>
    <t>Type</t>
  </si>
  <si>
    <t>Documents by year</t>
  </si>
  <si>
    <t>Unknown</t>
  </si>
  <si>
    <t>Fire curve</t>
  </si>
  <si>
    <t>SPRING</t>
  </si>
  <si>
    <t>TRUSS</t>
  </si>
  <si>
    <t>SOLID</t>
  </si>
  <si>
    <t>Finite element for structural</t>
  </si>
  <si>
    <t>Finite element for thermal</t>
  </si>
  <si>
    <t>Others</t>
  </si>
  <si>
    <t>Ultimate resistance</t>
  </si>
  <si>
    <t>Effect of restrainment</t>
  </si>
  <si>
    <t>Buckling</t>
  </si>
  <si>
    <t>Custom properties</t>
  </si>
  <si>
    <t>Insulation materials</t>
  </si>
  <si>
    <t>Gypsum</t>
  </si>
  <si>
    <t>Concrete</t>
  </si>
  <si>
    <t>Phenomenon</t>
  </si>
  <si>
    <t>Property</t>
  </si>
  <si>
    <t>Behaviour</t>
  </si>
  <si>
    <t>Level of agreement</t>
  </si>
  <si>
    <t>Sif Conferences</t>
  </si>
  <si>
    <t>Totals</t>
  </si>
  <si>
    <t>Calculations with SAFIR</t>
  </si>
  <si>
    <t>No access</t>
  </si>
  <si>
    <t>didn't check</t>
  </si>
  <si>
    <t>Type of comparison</t>
  </si>
  <si>
    <t>Characterization</t>
  </si>
  <si>
    <t>Structural elements</t>
  </si>
  <si>
    <t>only experimental tests</t>
  </si>
  <si>
    <t>only other software</t>
  </si>
  <si>
    <t>both</t>
  </si>
  <si>
    <t>Software</t>
  </si>
  <si>
    <t>ABAQUS</t>
  </si>
  <si>
    <t>COMSOL, FIRES-T3, TASEF</t>
  </si>
  <si>
    <t>Experimental tests, software</t>
  </si>
  <si>
    <t>ANSYS</t>
  </si>
  <si>
    <t>POTFIRE</t>
  </si>
  <si>
    <t>ABAQUS, ANSYS</t>
  </si>
  <si>
    <t>FEMOOP-FIRE</t>
  </si>
  <si>
    <t>OpenSees</t>
  </si>
  <si>
    <t>CEFICOSS</t>
  </si>
  <si>
    <t>LS-DYNA, CEFICOSS, ABAQUS</t>
  </si>
  <si>
    <t>total</t>
  </si>
  <si>
    <t>Total</t>
  </si>
  <si>
    <t>FRP bars</t>
  </si>
  <si>
    <t>steel fibers</t>
  </si>
  <si>
    <t>high-strength</t>
  </si>
  <si>
    <t>Phenomenon, property or behaviour</t>
  </si>
  <si>
    <t>Effect of restrainment (axial)</t>
  </si>
  <si>
    <t>Effect of restrainment (axial), structural response</t>
  </si>
  <si>
    <t>Effect of thermal expansion, effect of restrainment</t>
  </si>
  <si>
    <t>Effect of restrainment (axial), fire resistance, failure mode</t>
  </si>
  <si>
    <t>Effect of restrainment (axial), effect of sidesway</t>
  </si>
  <si>
    <t>Effect of biaxial bending, effect of restrainment (axial), effect of concrete strength</t>
  </si>
  <si>
    <t>Effect of uniaxial bending, effect of restrainment (axial), effect of initial load level</t>
  </si>
  <si>
    <t>NA</t>
  </si>
  <si>
    <t>Normal temperature, NA</t>
  </si>
  <si>
    <t>Axial compression</t>
  </si>
  <si>
    <t>Identification</t>
  </si>
  <si>
    <t>Additional info</t>
  </si>
  <si>
    <t>Comparisons</t>
  </si>
  <si>
    <t>Software / Advanced model</t>
  </si>
  <si>
    <t>With calculations  with SAFIR</t>
  </si>
  <si>
    <t>Zaharia provided another document that has the same information as in the article but in a more condensed form</t>
  </si>
  <si>
    <t>Safir offers good results, in the safe side, in comparison with the results obtained from the fire test, both in terms of temperature distributions as in case of failure times.</t>
  </si>
  <si>
    <t>Column (partially encased)</t>
  </si>
  <si>
    <t>Compression, biaxial bending</t>
  </si>
  <si>
    <t>172 min</t>
  </si>
  <si>
    <t>Fire_resistance_hyper-static_light_structures</t>
  </si>
  <si>
    <t>Fire resistance  of hyper-static light loaded spatial structures</t>
  </si>
  <si>
    <t>Proceedings of the International Association for Shell and Spatial Structures (IASS)</t>
  </si>
  <si>
    <t>Percentage of artticles with calculations using SAFIR that have comparisons to experimental tests or to other software</t>
  </si>
  <si>
    <t>The Venn diagram is not automated!</t>
  </si>
  <si>
    <t>Numerical validation of selected computer programs in nonlinear analysis of steel frame exposed to fire</t>
  </si>
  <si>
    <t>Validation_programs_steel_frame_exposed_to_fire</t>
  </si>
  <si>
    <t>Maslak, Pazdanowski, Woznickzcha</t>
  </si>
  <si>
    <t>10.1063/1.5019160</t>
  </si>
  <si>
    <t>Computer Methods in Mechanics (CMM2017)</t>
  </si>
  <si>
    <t>Experimental tests, Software</t>
  </si>
  <si>
    <t>ABAQUS, ASL</t>
  </si>
  <si>
    <t>Fire-resistance, heat transfer</t>
  </si>
  <si>
    <r>
      <t>C</t>
    </r>
    <r>
      <rPr>
        <sz val="11"/>
        <color rgb="FF000000"/>
        <rFont val="Calibri"/>
        <family val="2"/>
        <scheme val="minor"/>
      </rPr>
      <t>ritical temperature of the steel frame bearing structure is reliably estimated by the application of any of the computational tools considered here. 
Application of a simple bar model generated in the SAFIR code yielded a result very similar to the one obtained in te experiment. In addition, this relatively conservative estimate is located on the safe side. On the other hand the relatively advanced 3D model developed within the Abaqus environment yielded so far quite controversial results, quite divergent from the independently obtained experimental results.</t>
    </r>
  </si>
  <si>
    <t>check Fig. 6, Fig. 7, Fig. 8. It has the same cases used in the validation in  "Numerical modelling of non-load bearing light gauge cold-formed steel frame walls under fire conditions". Exactly the same test as in "Numerical modelling of load bearing LSF walls under fire conditions"</t>
  </si>
  <si>
    <t>poor</t>
  </si>
  <si>
    <t>very poor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</si>
</sst>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1"/>
      <color rgb="FFFF0000"/>
      <name val="Calibri"/>
      <family val="2"/>
      <scheme val="minor"/>
    </font>
    <font>
      <vertAlign val="superscript"/>
      <sz val="11"/>
      <color theme="1"/>
      <name val="Calibri"/>
      <family val="2"/>
      <scheme val="minor"/>
    </font>
    <font>
      <sz val="11"/>
      <color theme="4"/>
      <name val="Calibri"/>
      <family val="2"/>
      <scheme val="minor"/>
    </font>
    <font>
      <sz val="11"/>
      <color rgb="FF000000"/>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E0C1FF"/>
        <bgColor indexed="64"/>
      </patternFill>
    </fill>
    <fill>
      <patternFill patternType="solid">
        <fgColor rgb="FF92D050"/>
        <bgColor indexed="64"/>
      </patternFill>
    </fill>
    <fill>
      <patternFill patternType="solid">
        <fgColor theme="7"/>
        <bgColor indexed="64"/>
      </patternFill>
    </fill>
    <fill>
      <patternFill patternType="solid">
        <fgColor theme="7" tint="0.79998168889431442"/>
        <bgColor indexed="64"/>
      </patternFill>
    </fill>
    <fill>
      <patternFill patternType="solid">
        <fgColor rgb="FFFF66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0" xfId="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4"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6" borderId="0" xfId="0" applyFont="1" applyFill="1" applyAlignment="1">
      <alignment horizontal="center" vertical="center" wrapText="1"/>
    </xf>
    <xf numFmtId="0" fontId="1" fillId="4" borderId="0" xfId="0" applyFont="1" applyFill="1" applyAlignment="1">
      <alignment horizontal="center" vertical="center" wrapText="1"/>
    </xf>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14" fontId="4" fillId="0" borderId="0" xfId="0" applyNumberFormat="1" applyFont="1" applyAlignment="1">
      <alignment horizontal="center" vertical="center" wrapText="1"/>
    </xf>
    <xf numFmtId="0" fontId="3" fillId="9" borderId="0" xfId="0" applyFont="1" applyFill="1" applyAlignment="1">
      <alignment horizontal="center" vertical="center" wrapText="1"/>
    </xf>
    <xf numFmtId="0" fontId="0" fillId="0" borderId="0" xfId="0" applyAlignment="1">
      <alignment wrapText="1"/>
    </xf>
    <xf numFmtId="0" fontId="0" fillId="0" borderId="0" xfId="0" quotePrefix="1" applyAlignment="1">
      <alignment horizontal="center" vertical="center" wrapText="1"/>
    </xf>
    <xf numFmtId="0" fontId="4" fillId="0" borderId="0" xfId="0" applyFont="1"/>
    <xf numFmtId="0" fontId="0" fillId="0" borderId="0" xfId="0" applyAlignment="1">
      <alignment horizontal="center" vertical="center" wrapText="1"/>
    </xf>
    <xf numFmtId="0" fontId="0" fillId="12" borderId="0" xfId="0" applyFill="1" applyAlignment="1">
      <alignment horizontal="center" vertical="center" wrapText="1"/>
    </xf>
    <xf numFmtId="0" fontId="0" fillId="12" borderId="0" xfId="0" applyFill="1"/>
    <xf numFmtId="0" fontId="0" fillId="0" borderId="0" xfId="0" applyFill="1" applyAlignment="1">
      <alignment horizontal="center" vertical="center" wrapText="1"/>
    </xf>
    <xf numFmtId="0" fontId="0" fillId="16" borderId="0" xfId="0" applyFill="1" applyAlignment="1">
      <alignment horizontal="center" vertical="center" wrapText="1"/>
    </xf>
    <xf numFmtId="0" fontId="4" fillId="14" borderId="0" xfId="0" applyFont="1" applyFill="1" applyAlignment="1">
      <alignment horizontal="center" vertical="center" wrapText="1"/>
    </xf>
    <xf numFmtId="0" fontId="0" fillId="13" borderId="0" xfId="0" applyFont="1" applyFill="1" applyAlignment="1">
      <alignment horizontal="center" vertical="center" wrapText="1"/>
    </xf>
    <xf numFmtId="0" fontId="0" fillId="11" borderId="0" xfId="0" applyFont="1" applyFill="1" applyAlignment="1">
      <alignment horizontal="center" vertical="center" wrapText="1"/>
    </xf>
    <xf numFmtId="0" fontId="0" fillId="10" borderId="0" xfId="0" applyFont="1" applyFill="1" applyAlignment="1">
      <alignment horizontal="center" vertical="center" wrapText="1"/>
    </xf>
    <xf numFmtId="0" fontId="0" fillId="5" borderId="0" xfId="0" applyFont="1" applyFill="1" applyAlignment="1">
      <alignment horizontal="center" vertical="center" wrapText="1"/>
    </xf>
    <xf numFmtId="0" fontId="0" fillId="16" borderId="0" xfId="0" applyFill="1"/>
    <xf numFmtId="0" fontId="0" fillId="17" borderId="0" xfId="0" applyFill="1"/>
    <xf numFmtId="0" fontId="5" fillId="16" borderId="0" xfId="0" applyFont="1" applyFill="1"/>
    <xf numFmtId="0" fontId="1" fillId="7" borderId="0" xfId="0" applyFont="1" applyFill="1" applyAlignment="1">
      <alignment horizontal="center" vertical="center"/>
    </xf>
    <xf numFmtId="0" fontId="5" fillId="0" borderId="0" xfId="0" applyFont="1"/>
    <xf numFmtId="0" fontId="1" fillId="12" borderId="0" xfId="0" applyFont="1" applyFill="1" applyAlignment="1">
      <alignment horizontal="center" vertical="center" wrapText="1"/>
    </xf>
    <xf numFmtId="10" fontId="0" fillId="0" borderId="0" xfId="0" applyNumberFormat="1"/>
    <xf numFmtId="0" fontId="0" fillId="15" borderId="0" xfId="0" applyFill="1" applyAlignment="1">
      <alignment horizontal="center" vertical="center" wrapText="1"/>
    </xf>
    <xf numFmtId="0" fontId="0" fillId="12" borderId="0" xfId="0" applyFill="1" applyAlignment="1">
      <alignment horizontal="center" vertical="center" wrapText="1"/>
    </xf>
    <xf numFmtId="0" fontId="1" fillId="6" borderId="0" xfId="0" applyFont="1" applyFill="1" applyAlignment="1">
      <alignment horizontal="center" vertical="center" wrapText="1"/>
    </xf>
    <xf numFmtId="0" fontId="1" fillId="4" borderId="0" xfId="0" applyFont="1" applyFill="1" applyAlignment="1">
      <alignment horizontal="center" vertical="center" wrapText="1"/>
    </xf>
    <xf numFmtId="0" fontId="1" fillId="9" borderId="0" xfId="0" applyFont="1" applyFill="1" applyAlignment="1">
      <alignment horizontal="center" vertical="center" wrapText="1"/>
    </xf>
    <xf numFmtId="0" fontId="1" fillId="8" borderId="0" xfId="0" applyFont="1" applyFill="1" applyAlignment="1">
      <alignment horizontal="center" vertical="center" wrapText="1"/>
    </xf>
    <xf numFmtId="0" fontId="1" fillId="5" borderId="0" xfId="0" applyFont="1" applyFill="1" applyAlignment="1">
      <alignment horizontal="center" vertical="center" wrapText="1"/>
    </xf>
    <xf numFmtId="0" fontId="0" fillId="17" borderId="0" xfId="0" applyFill="1" applyAlignment="1">
      <alignment horizontal="center" vertical="center" wrapText="1"/>
    </xf>
    <xf numFmtId="0" fontId="0" fillId="16" borderId="0" xfId="0" applyFill="1" applyAlignment="1">
      <alignment horizontal="center" vertical="center" wrapText="1"/>
    </xf>
    <xf numFmtId="0" fontId="0" fillId="4" borderId="0" xfId="0" applyFill="1" applyAlignment="1">
      <alignment horizontal="center" vertical="center" wrapText="1"/>
    </xf>
  </cellXfs>
  <cellStyles count="2">
    <cellStyle name="Hyperlink" xfId="1" builtinId="8"/>
    <cellStyle name="Normal" xfId="0" builtinId="0"/>
  </cellStyles>
  <dxfs count="267">
    <dxf>
      <fill>
        <patternFill>
          <bgColor rgb="FFFF0000"/>
        </patternFill>
      </fill>
    </dxf>
    <dxf>
      <fill>
        <patternFill>
          <bgColor theme="5"/>
        </patternFill>
      </fill>
    </dxf>
    <dxf>
      <fill>
        <patternFill>
          <bgColor theme="7"/>
        </patternFill>
      </fill>
    </dxf>
    <dxf>
      <fill>
        <patternFill>
          <bgColor rgb="FF92D050"/>
        </patternFill>
      </fill>
    </dxf>
    <dxf>
      <fill>
        <patternFill>
          <bgColor theme="9"/>
        </patternFill>
      </fill>
    </dxf>
    <dxf>
      <fill>
        <patternFill>
          <bgColor theme="7" tint="0.39994506668294322"/>
        </patternFill>
      </fill>
    </dxf>
    <dxf>
      <fill>
        <patternFill>
          <bgColor rgb="FFFF0000"/>
        </patternFill>
      </fill>
    </dxf>
    <dxf>
      <fill>
        <patternFill>
          <bgColor theme="5"/>
        </patternFill>
      </fill>
    </dxf>
    <dxf>
      <fill>
        <patternFill>
          <bgColor theme="7"/>
        </patternFill>
      </fill>
    </dxf>
    <dxf>
      <fill>
        <patternFill>
          <bgColor rgb="FF92D050"/>
        </patternFill>
      </fill>
    </dxf>
    <dxf>
      <fill>
        <patternFill>
          <bgColor theme="9"/>
        </patternFill>
      </fill>
    </dxf>
    <dxf>
      <fill>
        <patternFill>
          <bgColor rgb="FFFF0000"/>
        </patternFill>
      </fill>
    </dxf>
    <dxf>
      <fill>
        <patternFill>
          <bgColor theme="5"/>
        </patternFill>
      </fill>
    </dxf>
    <dxf>
      <fill>
        <patternFill>
          <bgColor theme="7"/>
        </patternFill>
      </fill>
    </dxf>
    <dxf>
      <fill>
        <patternFill>
          <bgColor rgb="FF92D050"/>
        </patternFill>
      </fill>
    </dxf>
    <dxf>
      <fill>
        <patternFill>
          <bgColor theme="9"/>
        </patternFill>
      </fill>
    </dxf>
    <dxf>
      <font>
        <b val="0"/>
        <i val="0"/>
      </font>
      <fill>
        <patternFill>
          <bgColor rgb="FF92D050"/>
        </patternFill>
      </fill>
    </dxf>
    <dxf>
      <font>
        <color rgb="FFFF0000"/>
      </font>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ill>
        <patternFill>
          <bgColor theme="7" tint="0.39994506668294322"/>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ont>
        <b val="0"/>
        <i val="0"/>
      </font>
      <fill>
        <patternFill>
          <bgColor rgb="FF92D050"/>
        </patternFill>
      </fill>
    </dxf>
    <dxf>
      <fill>
        <patternFill>
          <bgColor theme="7" tint="0.39994506668294322"/>
        </patternFill>
      </fill>
    </dxf>
    <dxf>
      <font>
        <b val="0"/>
        <i val="0"/>
      </font>
      <fill>
        <patternFill>
          <bgColor rgb="FF92D050"/>
        </patternFill>
      </fill>
    </dxf>
    <dxf>
      <fill>
        <patternFill>
          <bgColor theme="7" tint="0.39994506668294322"/>
        </patternFill>
      </fill>
    </dxf>
    <dxf>
      <font>
        <b val="0"/>
        <i val="0"/>
      </font>
      <fill>
        <patternFill>
          <bgColor rgb="FF92D050"/>
        </patternFill>
      </fill>
    </dxf>
    <dxf>
      <font>
        <b val="0"/>
        <i val="0"/>
      </font>
      <fill>
        <patternFill>
          <bgColor rgb="FF92D050"/>
        </patternFill>
      </fill>
    </dxf>
  </dxfs>
  <tableStyles count="0" defaultTableStyle="TableStyleMedium2" defaultPivotStyle="PivotStyleLight16"/>
  <colors>
    <mruColors>
      <color rgb="FFE0C1FF"/>
      <color rgb="FFD3A7FF"/>
      <color rgb="FFCC99FF"/>
      <color rgb="FFCCCCFF"/>
      <color rgb="FFCC66FF"/>
      <color rgb="FFFF6600"/>
      <color rgb="FFFF7C80"/>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Documents citing SAFIR</a:t>
            </a:r>
            <a:endParaRPr lang="fr-BE" sz="1400">
              <a:effectLst/>
            </a:endParaRPr>
          </a:p>
        </c:rich>
      </c:tx>
      <c:layout>
        <c:manualLayout>
          <c:xMode val="edge"/>
          <c:yMode val="edge"/>
          <c:x val="0.34843810556212601"/>
          <c:y val="2.6847091479766699E-2"/>
        </c:manualLayout>
      </c:layout>
      <c:overlay val="0"/>
    </c:title>
    <c:autoTitleDeleted val="0"/>
    <c:plotArea>
      <c:layout>
        <c:manualLayout>
          <c:layoutTarget val="inner"/>
          <c:xMode val="edge"/>
          <c:yMode val="edge"/>
          <c:x val="0.149354376922604"/>
          <c:y val="0.16321382641377699"/>
          <c:w val="0.78134038031070396"/>
          <c:h val="0.65889212906542505"/>
        </c:manualLayout>
      </c:layout>
      <c:barChart>
        <c:barDir val="col"/>
        <c:grouping val="clustered"/>
        <c:varyColors val="0"/>
        <c:ser>
          <c:idx val="8"/>
          <c:order val="0"/>
          <c:tx>
            <c:strRef>
              <c:f>'Stats Citations'!$C$4</c:f>
              <c:strCache>
                <c:ptCount val="1"/>
                <c:pt idx="0">
                  <c:v>Quantity</c:v>
                </c:pt>
              </c:strCache>
            </c:strRef>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'Stats Citations'!$B$5:$B$28</c:f>
              <c:numCache>
                <c:formatCode>General</c:formatCode>
                <c:ptCount val="24"/>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numCache>
            </c:numRef>
          </c:cat>
          <c:val>
            <c:numRef>
              <c:f>'Stats Citations'!$C$5:$C$28</c:f>
              <c:numCache>
                <c:formatCode>General</c:formatCode>
                <c:ptCount val="24"/>
                <c:pt idx="0">
                  <c:v>1</c:v>
                </c:pt>
                <c:pt idx="1">
                  <c:v>0</c:v>
                </c:pt>
                <c:pt idx="2">
                  <c:v>0</c:v>
                </c:pt>
                <c:pt idx="3">
                  <c:v>3</c:v>
                </c:pt>
                <c:pt idx="4">
                  <c:v>0</c:v>
                </c:pt>
                <c:pt idx="5">
                  <c:v>2</c:v>
                </c:pt>
                <c:pt idx="6">
                  <c:v>8</c:v>
                </c:pt>
                <c:pt idx="7">
                  <c:v>5</c:v>
                </c:pt>
                <c:pt idx="8">
                  <c:v>9</c:v>
                </c:pt>
                <c:pt idx="9">
                  <c:v>10</c:v>
                </c:pt>
                <c:pt idx="10">
                  <c:v>22</c:v>
                </c:pt>
                <c:pt idx="11">
                  <c:v>15</c:v>
                </c:pt>
                <c:pt idx="12">
                  <c:v>24</c:v>
                </c:pt>
                <c:pt idx="13">
                  <c:v>13</c:v>
                </c:pt>
                <c:pt idx="14">
                  <c:v>29</c:v>
                </c:pt>
                <c:pt idx="15">
                  <c:v>27</c:v>
                </c:pt>
                <c:pt idx="16">
                  <c:v>56</c:v>
                </c:pt>
                <c:pt idx="17">
                  <c:v>28</c:v>
                </c:pt>
                <c:pt idx="18">
                  <c:v>60</c:v>
                </c:pt>
                <c:pt idx="19">
                  <c:v>43</c:v>
                </c:pt>
                <c:pt idx="20">
                  <c:v>42</c:v>
                </c:pt>
                <c:pt idx="21">
                  <c:v>57</c:v>
                </c:pt>
                <c:pt idx="22">
                  <c:v>69</c:v>
                </c:pt>
                <c:pt idx="23">
                  <c:v>27</c:v>
                </c:pt>
              </c:numCache>
            </c:numRef>
          </c:val>
        </c:ser>
        <c:dLbls>
          <c:showLegendKey val="0"/>
          <c:showVal val="0"/>
          <c:showCatName val="0"/>
          <c:showSerName val="0"/>
          <c:showPercent val="0"/>
          <c:showBubbleSize val="0"/>
        </c:dLbls>
        <c:gapWidth val="150"/>
        <c:axId val="-1968503664"/>
        <c:axId val="-1968510736"/>
      </c:barChart>
      <c:dateAx>
        <c:axId val="-1968503664"/>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Year</a:t>
                </a:r>
              </a:p>
            </c:rich>
          </c:tx>
          <c:layout>
            <c:manualLayout>
              <c:xMode val="edge"/>
              <c:yMode val="edge"/>
              <c:x val="0.49547993873781598"/>
              <c:y val="0.93571214245010803"/>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968510736"/>
        <c:crosses val="autoZero"/>
        <c:auto val="0"/>
        <c:lblOffset val="100"/>
        <c:baseTimeUnit val="days"/>
      </c:dateAx>
      <c:valAx>
        <c:axId val="-1968510736"/>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7234177754194299E-2"/>
              <c:y val="0.38999552128396597"/>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968503664"/>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Type of analysis</a:t>
            </a:r>
            <a:endParaRPr lang="fr-BE" sz="1400">
              <a:effectLst/>
            </a:endParaRPr>
          </a:p>
        </c:rich>
      </c:tx>
      <c:layout>
        <c:manualLayout>
          <c:xMode val="edge"/>
          <c:yMode val="edge"/>
          <c:x val="0.3096599395534278"/>
          <c:y val="3.8847051251393018E-2"/>
        </c:manualLayout>
      </c:layout>
      <c:overlay val="0"/>
    </c:title>
    <c:autoTitleDeleted val="0"/>
    <c:plotArea>
      <c:layout>
        <c:manualLayout>
          <c:layoutTarget val="inner"/>
          <c:xMode val="edge"/>
          <c:yMode val="edge"/>
          <c:x val="0.21445425650544389"/>
          <c:y val="0.2658162841644176"/>
          <c:w val="0.58647571907706897"/>
          <c:h val="0.508447438046148"/>
        </c:manualLayout>
      </c:layout>
      <c:barChart>
        <c:barDir val="col"/>
        <c:grouping val="clustered"/>
        <c:varyColors val="0"/>
        <c:ser>
          <c:idx val="8"/>
          <c:order val="0"/>
          <c:tx>
            <c:v>Type</c:v>
          </c:tx>
          <c:invertIfNegative val="0"/>
          <c:dPt>
            <c:idx val="0"/>
            <c:invertIfNegative val="0"/>
            <c:bubble3D val="0"/>
            <c:spPr>
              <a:solidFill>
                <a:schemeClr val="accent4"/>
              </a:solidFill>
            </c:spPr>
          </c:dPt>
          <c:dPt>
            <c:idx val="1"/>
            <c:invertIfNegative val="0"/>
            <c:bubble3D val="0"/>
            <c:spPr>
              <a:solidFill>
                <a:schemeClr val="accent1"/>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Comparisons'!$B$115:$C$115</c:f>
              <c:strCache>
                <c:ptCount val="2"/>
                <c:pt idx="0">
                  <c:v>Thermal</c:v>
                </c:pt>
                <c:pt idx="1">
                  <c:v>Structural</c:v>
                </c:pt>
              </c:strCache>
            </c:strRef>
          </c:cat>
          <c:val>
            <c:numRef>
              <c:f>'Stats Comparisons'!$B$116:$C$116</c:f>
              <c:numCache>
                <c:formatCode>General</c:formatCode>
                <c:ptCount val="2"/>
                <c:pt idx="0">
                  <c:v>78</c:v>
                </c:pt>
                <c:pt idx="1">
                  <c:v>100</c:v>
                </c:pt>
              </c:numCache>
            </c:numRef>
          </c:val>
          <c:extLst/>
        </c:ser>
        <c:dLbls>
          <c:showLegendKey val="0"/>
          <c:showVal val="0"/>
          <c:showCatName val="0"/>
          <c:showSerName val="0"/>
          <c:showPercent val="0"/>
          <c:showBubbleSize val="0"/>
        </c:dLbls>
        <c:gapWidth val="150"/>
        <c:axId val="-1529784608"/>
        <c:axId val="-1529779712"/>
      </c:barChart>
      <c:dateAx>
        <c:axId val="-1529784608"/>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Analysis</a:t>
                </a:r>
              </a:p>
            </c:rich>
          </c:tx>
          <c:layout>
            <c:manualLayout>
              <c:xMode val="edge"/>
              <c:yMode val="edge"/>
              <c:x val="0.42817778351604846"/>
              <c:y val="0.88367695396180901"/>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79712"/>
        <c:crosses val="autoZero"/>
        <c:auto val="0"/>
        <c:lblOffset val="100"/>
        <c:baseTimeUnit val="days"/>
      </c:dateAx>
      <c:valAx>
        <c:axId val="-1529779712"/>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5.4975504265543103E-2"/>
              <c:y val="0.4217104639028559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4608"/>
        <c:crosses val="autoZero"/>
        <c:crossBetween val="between"/>
        <c:majorUnit val="20"/>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FE thermal</a:t>
            </a:r>
          </a:p>
        </c:rich>
      </c:tx>
      <c:layout>
        <c:manualLayout>
          <c:xMode val="edge"/>
          <c:yMode val="edge"/>
          <c:x val="0.41950651113590198"/>
          <c:y val="2.5651424596021901E-2"/>
        </c:manualLayout>
      </c:layout>
      <c:overlay val="0"/>
    </c:title>
    <c:autoTitleDeleted val="0"/>
    <c:plotArea>
      <c:layout>
        <c:manualLayout>
          <c:layoutTarget val="inner"/>
          <c:xMode val="edge"/>
          <c:yMode val="edge"/>
          <c:x val="0.16769451273886499"/>
          <c:y val="0.25676406413053798"/>
          <c:w val="0.78134038031070396"/>
          <c:h val="0.508447438046148"/>
        </c:manualLayout>
      </c:layout>
      <c:barChart>
        <c:barDir val="col"/>
        <c:grouping val="clustered"/>
        <c:varyColors val="0"/>
        <c:ser>
          <c:idx val="8"/>
          <c:order val="0"/>
          <c:tx>
            <c:v>FE thermal</c:v>
          </c:tx>
          <c:invertIfNegative val="0"/>
          <c:dPt>
            <c:idx val="0"/>
            <c:invertIfNegative val="0"/>
            <c:bubble3D val="0"/>
            <c:spPr>
              <a:solidFill>
                <a:schemeClr val="accent4"/>
              </a:solidFill>
            </c:spPr>
          </c:dPt>
          <c:dPt>
            <c:idx val="1"/>
            <c:invertIfNegative val="0"/>
            <c:bubble3D val="0"/>
            <c:spPr>
              <a:solidFill>
                <a:schemeClr val="accent6"/>
              </a:solidFill>
            </c:spPr>
          </c:dPt>
          <c:dPt>
            <c:idx val="2"/>
            <c:invertIfNegative val="0"/>
            <c:bubble3D val="0"/>
            <c:spPr>
              <a:solidFill>
                <a:schemeClr val="accent1"/>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Comparisons'!$B$140:$E$140</c:f>
              <c:strCache>
                <c:ptCount val="4"/>
                <c:pt idx="0">
                  <c:v>SOLID 1D</c:v>
                </c:pt>
                <c:pt idx="1">
                  <c:v>SOLID 2D</c:v>
                </c:pt>
                <c:pt idx="2">
                  <c:v>SOLID 3D</c:v>
                </c:pt>
                <c:pt idx="3">
                  <c:v>Unknown</c:v>
                </c:pt>
              </c:strCache>
            </c:strRef>
          </c:cat>
          <c:val>
            <c:numRef>
              <c:f>'Stats Comparisons'!$B$141:$E$141</c:f>
              <c:numCache>
                <c:formatCode>General</c:formatCode>
                <c:ptCount val="4"/>
                <c:pt idx="0">
                  <c:v>11</c:v>
                </c:pt>
                <c:pt idx="1">
                  <c:v>67</c:v>
                </c:pt>
                <c:pt idx="2">
                  <c:v>5</c:v>
                </c:pt>
                <c:pt idx="3">
                  <c:v>6</c:v>
                </c:pt>
              </c:numCache>
            </c:numRef>
          </c:val>
          <c:extLst/>
        </c:ser>
        <c:dLbls>
          <c:showLegendKey val="0"/>
          <c:showVal val="0"/>
          <c:showCatName val="0"/>
          <c:showSerName val="0"/>
          <c:showPercent val="0"/>
          <c:showBubbleSize val="0"/>
        </c:dLbls>
        <c:gapWidth val="150"/>
        <c:axId val="-1529782432"/>
        <c:axId val="-1529777536"/>
      </c:barChart>
      <c:dateAx>
        <c:axId val="-1529782432"/>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Analysis</a:t>
                </a:r>
              </a:p>
            </c:rich>
          </c:tx>
          <c:layout>
            <c:manualLayout>
              <c:xMode val="edge"/>
              <c:yMode val="edge"/>
              <c:x val="0.465137353016567"/>
              <c:y val="0.87542137052145597"/>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27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77536"/>
        <c:crosses val="autoZero"/>
        <c:auto val="0"/>
        <c:lblOffset val="100"/>
        <c:baseTimeUnit val="days"/>
      </c:dateAx>
      <c:valAx>
        <c:axId val="-1529777536"/>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3.218464472861142E-2"/>
              <c:y val="0.4217104619860090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2432"/>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FE structural</a:t>
            </a:r>
            <a:endParaRPr lang="fr-BE" sz="1400">
              <a:effectLst/>
            </a:endParaRPr>
          </a:p>
        </c:rich>
      </c:tx>
      <c:layout>
        <c:manualLayout>
          <c:xMode val="edge"/>
          <c:yMode val="edge"/>
          <c:x val="0.41950651113590198"/>
          <c:y val="2.5651424596021901E-2"/>
        </c:manualLayout>
      </c:layout>
      <c:overlay val="0"/>
    </c:title>
    <c:autoTitleDeleted val="0"/>
    <c:plotArea>
      <c:layout>
        <c:manualLayout>
          <c:layoutTarget val="inner"/>
          <c:xMode val="edge"/>
          <c:yMode val="edge"/>
          <c:x val="0.16769451273886499"/>
          <c:y val="0.25676406413053798"/>
          <c:w val="0.78134038031070396"/>
          <c:h val="0.45822767916722301"/>
        </c:manualLayout>
      </c:layout>
      <c:barChart>
        <c:barDir val="col"/>
        <c:grouping val="clustered"/>
        <c:varyColors val="0"/>
        <c:ser>
          <c:idx val="8"/>
          <c:order val="0"/>
          <c:tx>
            <c:v>FE structural</c:v>
          </c:tx>
          <c:invertIfNegative val="0"/>
          <c:dPt>
            <c:idx val="0"/>
            <c:invertIfNegative val="0"/>
            <c:bubble3D val="0"/>
            <c:spPr>
              <a:solidFill>
                <a:schemeClr val="accent4"/>
              </a:solidFill>
            </c:spPr>
          </c:dPt>
          <c:dPt>
            <c:idx val="1"/>
            <c:invertIfNegative val="0"/>
            <c:bubble3D val="0"/>
            <c:spPr>
              <a:solidFill>
                <a:schemeClr val="accent4"/>
              </a:solidFill>
            </c:spPr>
          </c:dPt>
          <c:dPt>
            <c:idx val="2"/>
            <c:invertIfNegative val="0"/>
            <c:bubble3D val="0"/>
            <c:spPr>
              <a:solidFill>
                <a:schemeClr val="accent4"/>
              </a:solidFill>
            </c:spPr>
          </c:dPt>
          <c:dPt>
            <c:idx val="3"/>
            <c:invertIfNegative val="0"/>
            <c:bubble3D val="0"/>
            <c:spPr>
              <a:solidFill>
                <a:schemeClr val="accent6"/>
              </a:solidFill>
            </c:spPr>
          </c:dPt>
          <c:dPt>
            <c:idx val="4"/>
            <c:invertIfNegative val="0"/>
            <c:bubble3D val="0"/>
            <c:spPr>
              <a:solidFill>
                <a:schemeClr val="accent1"/>
              </a:solidFill>
            </c:spPr>
          </c:dPt>
          <c:dPt>
            <c:idx val="5"/>
            <c:invertIfNegative val="0"/>
            <c:bubble3D val="0"/>
            <c:spPr>
              <a:solidFill>
                <a:srgbClr val="FF0000"/>
              </a:solidFill>
            </c:spPr>
          </c:dPt>
          <c:dPt>
            <c:idx val="6"/>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Comparisons'!$J$140:$Q$140</c:f>
              <c:strCache>
                <c:ptCount val="8"/>
                <c:pt idx="0">
                  <c:v>BEAM 2D</c:v>
                </c:pt>
                <c:pt idx="1">
                  <c:v>BEAM 3D</c:v>
                </c:pt>
                <c:pt idx="2">
                  <c:v>BEAM (?D)</c:v>
                </c:pt>
                <c:pt idx="3">
                  <c:v>SHELL</c:v>
                </c:pt>
                <c:pt idx="4">
                  <c:v>SOLID</c:v>
                </c:pt>
                <c:pt idx="5">
                  <c:v>TRUSS</c:v>
                </c:pt>
                <c:pt idx="6">
                  <c:v>SPRING</c:v>
                </c:pt>
                <c:pt idx="7">
                  <c:v>Unknown</c:v>
                </c:pt>
              </c:strCache>
            </c:strRef>
          </c:cat>
          <c:val>
            <c:numRef>
              <c:f>'Stats Comparisons'!$J$141:$Q$141</c:f>
              <c:numCache>
                <c:formatCode>General</c:formatCode>
                <c:ptCount val="8"/>
                <c:pt idx="0">
                  <c:v>4</c:v>
                </c:pt>
                <c:pt idx="1">
                  <c:v>37</c:v>
                </c:pt>
                <c:pt idx="2">
                  <c:v>32</c:v>
                </c:pt>
                <c:pt idx="3">
                  <c:v>36</c:v>
                </c:pt>
                <c:pt idx="4">
                  <c:v>3</c:v>
                </c:pt>
                <c:pt idx="5">
                  <c:v>2</c:v>
                </c:pt>
                <c:pt idx="6">
                  <c:v>1</c:v>
                </c:pt>
                <c:pt idx="7">
                  <c:v>5</c:v>
                </c:pt>
              </c:numCache>
            </c:numRef>
          </c:val>
          <c:extLst/>
        </c:ser>
        <c:dLbls>
          <c:showLegendKey val="0"/>
          <c:showVal val="0"/>
          <c:showCatName val="0"/>
          <c:showSerName val="0"/>
          <c:showPercent val="0"/>
          <c:showBubbleSize val="0"/>
        </c:dLbls>
        <c:gapWidth val="150"/>
        <c:axId val="-1529781344"/>
        <c:axId val="-1529783520"/>
      </c:barChart>
      <c:dateAx>
        <c:axId val="-1529781344"/>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Analysis</a:t>
                </a:r>
              </a:p>
            </c:rich>
          </c:tx>
          <c:layout>
            <c:manualLayout>
              <c:xMode val="edge"/>
              <c:yMode val="edge"/>
              <c:x val="0.465137353016567"/>
              <c:y val="0.925622173734307"/>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27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83520"/>
        <c:crosses val="autoZero"/>
        <c:auto val="0"/>
        <c:lblOffset val="100"/>
        <c:baseTimeUnit val="days"/>
      </c:dateAx>
      <c:valAx>
        <c:axId val="-1529783520"/>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5.4975504265543103E-2"/>
              <c:y val="0.4217104639028559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1344"/>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Fire curve</a:t>
            </a:r>
          </a:p>
        </c:rich>
      </c:tx>
      <c:layout>
        <c:manualLayout>
          <c:xMode val="edge"/>
          <c:yMode val="edge"/>
          <c:x val="0.45160188023264602"/>
          <c:y val="1.86582024596103E-2"/>
        </c:manualLayout>
      </c:layout>
      <c:overlay val="0"/>
    </c:title>
    <c:autoTitleDeleted val="0"/>
    <c:plotArea>
      <c:layout>
        <c:manualLayout>
          <c:layoutTarget val="inner"/>
          <c:xMode val="edge"/>
          <c:yMode val="edge"/>
          <c:x val="0.14935430182643999"/>
          <c:y val="0.163055898133215"/>
          <c:w val="0.78134038031070396"/>
          <c:h val="0.46236679152970001"/>
        </c:manualLayout>
      </c:layout>
      <c:barChart>
        <c:barDir val="col"/>
        <c:grouping val="clustered"/>
        <c:varyColors val="0"/>
        <c:ser>
          <c:idx val="8"/>
          <c:order val="0"/>
          <c:tx>
            <c:v>fire curve</c:v>
          </c:tx>
          <c:invertIfNegative val="0"/>
          <c:dPt>
            <c:idx val="0"/>
            <c:invertIfNegative val="0"/>
            <c:bubble3D val="0"/>
            <c:spPr>
              <a:solidFill>
                <a:schemeClr val="accent2"/>
              </a:solidFill>
            </c:spPr>
          </c:dPt>
          <c:dPt>
            <c:idx val="1"/>
            <c:invertIfNegative val="0"/>
            <c:bubble3D val="0"/>
            <c:spPr>
              <a:solidFill>
                <a:schemeClr val="accent2"/>
              </a:solidFill>
            </c:spPr>
          </c:dPt>
          <c:dPt>
            <c:idx val="2"/>
            <c:invertIfNegative val="0"/>
            <c:bubble3D val="0"/>
            <c:spPr>
              <a:solidFill>
                <a:schemeClr val="accent2"/>
              </a:solidFill>
            </c:spPr>
          </c:dPt>
          <c:dPt>
            <c:idx val="3"/>
            <c:invertIfNegative val="0"/>
            <c:bubble3D val="0"/>
            <c:spPr>
              <a:solidFill>
                <a:schemeClr val="accent2"/>
              </a:solidFill>
            </c:spPr>
          </c:dPt>
          <c:dPt>
            <c:idx val="4"/>
            <c:invertIfNegative val="0"/>
            <c:bubble3D val="0"/>
            <c:spPr>
              <a:solidFill>
                <a:srgbClr val="FF0000"/>
              </a:solidFill>
            </c:spPr>
          </c:dPt>
          <c:dPt>
            <c:idx val="5"/>
            <c:invertIfNegative val="0"/>
            <c:bubble3D val="0"/>
            <c:spPr>
              <a:solidFill>
                <a:schemeClr val="accent1"/>
              </a:solidFill>
            </c:spPr>
          </c:dPt>
          <c:dPt>
            <c:idx val="6"/>
            <c:invertIfNegative val="0"/>
            <c:bubble3D val="0"/>
            <c:spPr>
              <a:solidFill>
                <a:srgbClr val="92D050"/>
              </a:solidFill>
            </c:spPr>
          </c:dPt>
          <c:dPt>
            <c:idx val="7"/>
            <c:invertIfNegative val="0"/>
            <c:bubble3D val="0"/>
            <c:spPr>
              <a:solidFill>
                <a:srgbClr val="92D050"/>
              </a:solidFill>
            </c:spPr>
          </c:dPt>
          <c:dPt>
            <c:idx val="8"/>
            <c:invertIfNegative val="0"/>
            <c:bubble3D val="0"/>
            <c:spPr>
              <a:solidFill>
                <a:schemeClr val="accent4">
                  <a:lumMod val="40000"/>
                  <a:lumOff val="60000"/>
                </a:schemeClr>
              </a:solidFill>
            </c:spPr>
          </c:dPt>
          <c:dPt>
            <c:idx val="9"/>
            <c:invertIfNegative val="0"/>
            <c:bubble3D val="0"/>
            <c:spPr>
              <a:solidFill>
                <a:srgbClr val="9E5ECE"/>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Comparisons'!$B$169:$L$169</c:f>
              <c:strCache>
                <c:ptCount val="11"/>
                <c:pt idx="0">
                  <c:v>ISO 834</c:v>
                </c:pt>
                <c:pt idx="1">
                  <c:v>ASTM E119</c:v>
                </c:pt>
                <c:pt idx="2">
                  <c:v>AS 1530.4</c:v>
                </c:pt>
                <c:pt idx="3">
                  <c:v>JIS A1304</c:v>
                </c:pt>
                <c:pt idx="4">
                  <c:v>Non-standard fire</c:v>
                </c:pt>
                <c:pt idx="5">
                  <c:v>Normal temperature</c:v>
                </c:pt>
                <c:pt idx="6">
                  <c:v>Natural fire</c:v>
                </c:pt>
                <c:pt idx="7">
                  <c:v>Realistic fire curve</c:v>
                </c:pt>
                <c:pt idx="8">
                  <c:v>Uniform temperature</c:v>
                </c:pt>
                <c:pt idx="9">
                  <c:v>Steady-state test</c:v>
                </c:pt>
                <c:pt idx="10">
                  <c:v>Unknown</c:v>
                </c:pt>
              </c:strCache>
            </c:strRef>
          </c:cat>
          <c:val>
            <c:numRef>
              <c:f>'Stats Comparisons'!$B$170:$L$170</c:f>
              <c:numCache>
                <c:formatCode>General</c:formatCode>
                <c:ptCount val="11"/>
                <c:pt idx="0">
                  <c:v>65</c:v>
                </c:pt>
                <c:pt idx="1">
                  <c:v>8</c:v>
                </c:pt>
                <c:pt idx="2">
                  <c:v>6</c:v>
                </c:pt>
                <c:pt idx="3">
                  <c:v>2</c:v>
                </c:pt>
                <c:pt idx="4">
                  <c:v>24</c:v>
                </c:pt>
                <c:pt idx="5">
                  <c:v>15</c:v>
                </c:pt>
                <c:pt idx="6">
                  <c:v>8</c:v>
                </c:pt>
                <c:pt idx="7">
                  <c:v>2</c:v>
                </c:pt>
                <c:pt idx="8">
                  <c:v>5</c:v>
                </c:pt>
                <c:pt idx="9">
                  <c:v>3</c:v>
                </c:pt>
                <c:pt idx="10">
                  <c:v>19</c:v>
                </c:pt>
              </c:numCache>
            </c:numRef>
          </c:val>
          <c:extLst/>
        </c:ser>
        <c:dLbls>
          <c:showLegendKey val="0"/>
          <c:showVal val="0"/>
          <c:showCatName val="0"/>
          <c:showSerName val="0"/>
          <c:showPercent val="0"/>
          <c:showBubbleSize val="0"/>
        </c:dLbls>
        <c:gapWidth val="150"/>
        <c:axId val="-1529780800"/>
        <c:axId val="-1529789504"/>
      </c:barChart>
      <c:dateAx>
        <c:axId val="-1529780800"/>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Fire</a:t>
                </a:r>
              </a:p>
            </c:rich>
          </c:tx>
          <c:layout>
            <c:manualLayout>
              <c:xMode val="edge"/>
              <c:yMode val="edge"/>
              <c:x val="0.44221208937603601"/>
              <c:y val="0.92592187402534498"/>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89504"/>
        <c:crosses val="autoZero"/>
        <c:auto val="0"/>
        <c:lblOffset val="100"/>
        <c:baseTimeUnit val="days"/>
      </c:dateAx>
      <c:valAx>
        <c:axId val="-1529789504"/>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1220346081223998E-2"/>
              <c:y val="0.31576554530318102"/>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0800"/>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Phenomenon, property or behaviour</a:t>
            </a:r>
          </a:p>
        </c:rich>
      </c:tx>
      <c:layout>
        <c:manualLayout>
          <c:xMode val="edge"/>
          <c:yMode val="edge"/>
          <c:x val="0.24395307761888585"/>
          <c:y val="2.4462614461232157E-2"/>
        </c:manualLayout>
      </c:layout>
      <c:overlay val="0"/>
    </c:title>
    <c:autoTitleDeleted val="0"/>
    <c:plotArea>
      <c:layout>
        <c:manualLayout>
          <c:layoutTarget val="inner"/>
          <c:xMode val="edge"/>
          <c:yMode val="edge"/>
          <c:x val="0.14935430182643999"/>
          <c:y val="0.163055898133215"/>
          <c:w val="0.78134038031070396"/>
          <c:h val="0.485020396546817"/>
        </c:manualLayout>
      </c:layout>
      <c:barChart>
        <c:barDir val="col"/>
        <c:grouping val="clustered"/>
        <c:varyColors val="0"/>
        <c:ser>
          <c:idx val="8"/>
          <c:order val="0"/>
          <c:tx>
            <c:v>Phenomenon</c:v>
          </c:tx>
          <c:invertIfNegative val="0"/>
          <c:dPt>
            <c:idx val="0"/>
            <c:invertIfNegative val="0"/>
            <c:bubble3D val="0"/>
            <c:spPr>
              <a:solidFill>
                <a:schemeClr val="accent1"/>
              </a:solidFill>
            </c:spPr>
          </c:dPt>
          <c:dPt>
            <c:idx val="1"/>
            <c:invertIfNegative val="0"/>
            <c:bubble3D val="0"/>
            <c:spPr>
              <a:solidFill>
                <a:schemeClr val="accent1"/>
              </a:solidFill>
            </c:spPr>
          </c:dPt>
          <c:dPt>
            <c:idx val="2"/>
            <c:invertIfNegative val="0"/>
            <c:bubble3D val="0"/>
            <c:spPr>
              <a:solidFill>
                <a:schemeClr val="accent6"/>
              </a:solidFill>
            </c:spPr>
          </c:dPt>
          <c:dPt>
            <c:idx val="3"/>
            <c:invertIfNegative val="0"/>
            <c:bubble3D val="0"/>
            <c:spPr>
              <a:solidFill>
                <a:schemeClr val="accent6"/>
              </a:solidFill>
            </c:spPr>
          </c:dPt>
          <c:dPt>
            <c:idx val="4"/>
            <c:invertIfNegative val="0"/>
            <c:bubble3D val="0"/>
            <c:spPr>
              <a:solidFill>
                <a:schemeClr val="accent6"/>
              </a:solidFill>
            </c:spPr>
          </c:dPt>
          <c:dPt>
            <c:idx val="5"/>
            <c:invertIfNegative val="0"/>
            <c:bubble3D val="0"/>
            <c:spPr>
              <a:solidFill>
                <a:schemeClr val="accent6"/>
              </a:solidFill>
            </c:spPr>
          </c:dPt>
          <c:dPt>
            <c:idx val="6"/>
            <c:invertIfNegative val="0"/>
            <c:bubble3D val="0"/>
            <c:spPr>
              <a:solidFill>
                <a:schemeClr val="accent6"/>
              </a:solidFill>
            </c:spPr>
          </c:dPt>
          <c:dPt>
            <c:idx val="7"/>
            <c:invertIfNegative val="0"/>
            <c:bubble3D val="0"/>
            <c:spPr>
              <a:solidFill>
                <a:schemeClr val="accent4"/>
              </a:solidFill>
            </c:spPr>
          </c:dPt>
          <c:dPt>
            <c:idx val="8"/>
            <c:invertIfNegative val="0"/>
            <c:bubble3D val="0"/>
            <c:spPr>
              <a:solidFill>
                <a:schemeClr val="accent4"/>
              </a:solidFill>
            </c:spPr>
          </c:dPt>
          <c:dPt>
            <c:idx val="9"/>
            <c:invertIfNegative val="0"/>
            <c:bubble3D val="0"/>
            <c:spPr>
              <a:solidFill>
                <a:schemeClr val="accent4"/>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Comparisons'!$B$83:$K$83</c:f>
              <c:strCache>
                <c:ptCount val="10"/>
                <c:pt idx="0">
                  <c:v>Fire resistance</c:v>
                </c:pt>
                <c:pt idx="1">
                  <c:v>Ultimate resistance</c:v>
                </c:pt>
                <c:pt idx="2">
                  <c:v>Heat transfer</c:v>
                </c:pt>
                <c:pt idx="3">
                  <c:v>Time-displacements</c:v>
                </c:pt>
                <c:pt idx="4">
                  <c:v>Structural response</c:v>
                </c:pt>
                <c:pt idx="5">
                  <c:v>Failure mode</c:v>
                </c:pt>
                <c:pt idx="6">
                  <c:v>Effect of restrainment</c:v>
                </c:pt>
                <c:pt idx="7">
                  <c:v>Transient creep</c:v>
                </c:pt>
                <c:pt idx="8">
                  <c:v>Buckling</c:v>
                </c:pt>
                <c:pt idx="9">
                  <c:v>Tensile membrane action</c:v>
                </c:pt>
              </c:strCache>
            </c:strRef>
          </c:cat>
          <c:val>
            <c:numRef>
              <c:f>'Stats Comparisons'!$B$84:$K$84</c:f>
              <c:numCache>
                <c:formatCode>General</c:formatCode>
                <c:ptCount val="10"/>
                <c:pt idx="0">
                  <c:v>38</c:v>
                </c:pt>
                <c:pt idx="1">
                  <c:v>4</c:v>
                </c:pt>
                <c:pt idx="2">
                  <c:v>36</c:v>
                </c:pt>
                <c:pt idx="3">
                  <c:v>25</c:v>
                </c:pt>
                <c:pt idx="4">
                  <c:v>9</c:v>
                </c:pt>
                <c:pt idx="5">
                  <c:v>9</c:v>
                </c:pt>
                <c:pt idx="6">
                  <c:v>8</c:v>
                </c:pt>
                <c:pt idx="7">
                  <c:v>11</c:v>
                </c:pt>
                <c:pt idx="8">
                  <c:v>8</c:v>
                </c:pt>
                <c:pt idx="9">
                  <c:v>7</c:v>
                </c:pt>
              </c:numCache>
            </c:numRef>
          </c:val>
          <c:extLst/>
        </c:ser>
        <c:dLbls>
          <c:showLegendKey val="0"/>
          <c:showVal val="0"/>
          <c:showCatName val="0"/>
          <c:showSerName val="0"/>
          <c:showPercent val="0"/>
          <c:showBubbleSize val="0"/>
        </c:dLbls>
        <c:gapWidth val="150"/>
        <c:axId val="-1529790592"/>
        <c:axId val="-1529790048"/>
      </c:barChart>
      <c:dateAx>
        <c:axId val="-1529790592"/>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Property</a:t>
                </a:r>
                <a:r>
                  <a:rPr lang="en-US" sz="1100" b="0" baseline="0">
                    <a:latin typeface="Cambria" panose="02040503050406030204" pitchFamily="18" charset="0"/>
                    <a:cs typeface="Times New Roman" panose="02020603050405020304" pitchFamily="18" charset="0"/>
                  </a:rPr>
                  <a:t> / behaviour / phenomenon</a:t>
                </a:r>
                <a:endParaRPr lang="en-US" sz="1100" b="0">
                  <a:latin typeface="Cambria" panose="02040503050406030204" pitchFamily="18" charset="0"/>
                  <a:cs typeface="Times New Roman" panose="02020603050405020304" pitchFamily="18" charset="0"/>
                </a:endParaRPr>
              </a:p>
            </c:rich>
          </c:tx>
          <c:layout>
            <c:manualLayout>
              <c:xMode val="edge"/>
              <c:yMode val="edge"/>
              <c:x val="0.32300071844527001"/>
              <c:y val="0.92896889394849702"/>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90048"/>
        <c:crosses val="autoZero"/>
        <c:auto val="0"/>
        <c:lblOffset val="100"/>
        <c:baseTimeUnit val="days"/>
      </c:dateAx>
      <c:valAx>
        <c:axId val="-1529790048"/>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3512872445277198E-2"/>
              <c:y val="0.3213088574771529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90592"/>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Level of agreement</a:t>
            </a:r>
            <a:endParaRPr lang="fr-BE" sz="1400">
              <a:effectLst/>
            </a:endParaRPr>
          </a:p>
        </c:rich>
      </c:tx>
      <c:layout>
        <c:manualLayout>
          <c:xMode val="edge"/>
          <c:yMode val="edge"/>
          <c:x val="0.33468303566593399"/>
          <c:y val="1.5611194668082201E-2"/>
        </c:manualLayout>
      </c:layout>
      <c:overlay val="0"/>
    </c:title>
    <c:autoTitleDeleted val="0"/>
    <c:plotArea>
      <c:layout>
        <c:manualLayout>
          <c:layoutTarget val="inner"/>
          <c:xMode val="edge"/>
          <c:yMode val="edge"/>
          <c:x val="0.149354376922604"/>
          <c:y val="0.19317644283228599"/>
          <c:w val="0.78134038031070396"/>
          <c:h val="0.62892948774661595"/>
        </c:manualLayout>
      </c:layout>
      <c:barChart>
        <c:barDir val="col"/>
        <c:grouping val="clustered"/>
        <c:varyColors val="0"/>
        <c:ser>
          <c:idx val="8"/>
          <c:order val="0"/>
          <c:tx>
            <c:v>level of agreement</c:v>
          </c:tx>
          <c:invertIfNegative val="0"/>
          <c:dPt>
            <c:idx val="0"/>
            <c:invertIfNegative val="0"/>
            <c:bubble3D val="0"/>
            <c:spPr>
              <a:solidFill>
                <a:srgbClr val="FF0000"/>
              </a:solidFill>
            </c:spPr>
          </c:dPt>
          <c:dPt>
            <c:idx val="1"/>
            <c:invertIfNegative val="0"/>
            <c:bubble3D val="0"/>
            <c:spPr>
              <a:solidFill>
                <a:schemeClr val="accent2"/>
              </a:solidFill>
            </c:spPr>
          </c:dPt>
          <c:dPt>
            <c:idx val="2"/>
            <c:invertIfNegative val="0"/>
            <c:bubble3D val="0"/>
            <c:spPr>
              <a:solidFill>
                <a:schemeClr val="accent4"/>
              </a:solidFill>
            </c:spPr>
          </c:dPt>
          <c:dPt>
            <c:idx val="3"/>
            <c:invertIfNegative val="0"/>
            <c:bubble3D val="0"/>
            <c:spPr>
              <a:solidFill>
                <a:srgbClr val="92D050"/>
              </a:solidFill>
            </c:spPr>
          </c:dPt>
          <c:dPt>
            <c:idx val="4"/>
            <c:invertIfNegative val="0"/>
            <c:bubble3D val="0"/>
            <c:spPr>
              <a:solidFill>
                <a:schemeClr val="accent6"/>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Comparisons'!$B$198:$F$198</c:f>
              <c:strCache>
                <c:ptCount val="5"/>
                <c:pt idx="0">
                  <c:v>very poor</c:v>
                </c:pt>
                <c:pt idx="1">
                  <c:v>poor</c:v>
                </c:pt>
                <c:pt idx="2">
                  <c:v>reasonable</c:v>
                </c:pt>
                <c:pt idx="3">
                  <c:v>good</c:v>
                </c:pt>
                <c:pt idx="4">
                  <c:v>very good</c:v>
                </c:pt>
              </c:strCache>
            </c:strRef>
          </c:cat>
          <c:val>
            <c:numRef>
              <c:f>'Stats Comparisons'!$B$199:$F$199</c:f>
              <c:numCache>
                <c:formatCode>General</c:formatCode>
                <c:ptCount val="5"/>
                <c:pt idx="0">
                  <c:v>0</c:v>
                </c:pt>
                <c:pt idx="1">
                  <c:v>2</c:v>
                </c:pt>
                <c:pt idx="2">
                  <c:v>18</c:v>
                </c:pt>
                <c:pt idx="3">
                  <c:v>113</c:v>
                </c:pt>
                <c:pt idx="4">
                  <c:v>41</c:v>
                </c:pt>
              </c:numCache>
            </c:numRef>
          </c:val>
          <c:extLst/>
        </c:ser>
        <c:dLbls>
          <c:showLegendKey val="0"/>
          <c:showVal val="0"/>
          <c:showCatName val="0"/>
          <c:showSerName val="0"/>
          <c:showPercent val="0"/>
          <c:showBubbleSize val="0"/>
        </c:dLbls>
        <c:gapWidth val="150"/>
        <c:axId val="-1529779168"/>
        <c:axId val="-1529778624"/>
      </c:barChart>
      <c:dateAx>
        <c:axId val="-1529779168"/>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Level of agreement</a:t>
                </a:r>
              </a:p>
            </c:rich>
          </c:tx>
          <c:layout>
            <c:manualLayout>
              <c:xMode val="edge"/>
              <c:yMode val="edge"/>
              <c:x val="0.41011673986445402"/>
              <c:y val="0.91223527025699502"/>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78624"/>
        <c:crosses val="autoZero"/>
        <c:auto val="0"/>
        <c:lblOffset val="100"/>
        <c:baseTimeUnit val="days"/>
      </c:dateAx>
      <c:valAx>
        <c:axId val="-1529778624"/>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8097925173383599E-2"/>
              <c:y val="0.40497684980388698"/>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79168"/>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Structural elements</a:t>
            </a:r>
          </a:p>
        </c:rich>
      </c:tx>
      <c:layout>
        <c:manualLayout>
          <c:xMode val="edge"/>
          <c:yMode val="edge"/>
          <c:x val="0.33468303566593399"/>
          <c:y val="1.5611194668082201E-2"/>
        </c:manualLayout>
      </c:layout>
      <c:overlay val="0"/>
    </c:title>
    <c:autoTitleDeleted val="0"/>
    <c:plotArea>
      <c:layout>
        <c:manualLayout>
          <c:layoutTarget val="inner"/>
          <c:xMode val="edge"/>
          <c:yMode val="edge"/>
          <c:x val="0.149354376922604"/>
          <c:y val="0.19317644283228599"/>
          <c:w val="0.78134038031070396"/>
          <c:h val="0.538567919973859"/>
        </c:manualLayout>
      </c:layout>
      <c:barChart>
        <c:barDir val="col"/>
        <c:grouping val="clustered"/>
        <c:varyColors val="0"/>
        <c:ser>
          <c:idx val="8"/>
          <c:order val="0"/>
          <c:tx>
            <c:v>Structural elements</c:v>
          </c:tx>
          <c:invertIfNegative val="0"/>
          <c:dPt>
            <c:idx val="0"/>
            <c:invertIfNegative val="0"/>
            <c:bubble3D val="0"/>
            <c:spPr>
              <a:solidFill>
                <a:schemeClr val="tx1"/>
              </a:solidFill>
            </c:spPr>
          </c:dPt>
          <c:dPt>
            <c:idx val="1"/>
            <c:invertIfNegative val="0"/>
            <c:bubble3D val="0"/>
            <c:spPr>
              <a:solidFill>
                <a:schemeClr val="tx1">
                  <a:lumMod val="75000"/>
                  <a:lumOff val="25000"/>
                </a:schemeClr>
              </a:solidFill>
            </c:spPr>
          </c:dPt>
          <c:dPt>
            <c:idx val="2"/>
            <c:invertIfNegative val="0"/>
            <c:bubble3D val="0"/>
            <c:spPr>
              <a:solidFill>
                <a:schemeClr val="tx1">
                  <a:lumMod val="75000"/>
                  <a:lumOff val="25000"/>
                </a:schemeClr>
              </a:solidFill>
            </c:spPr>
          </c:dPt>
          <c:dPt>
            <c:idx val="3"/>
            <c:invertIfNegative val="0"/>
            <c:bubble3D val="0"/>
            <c:spPr>
              <a:solidFill>
                <a:schemeClr val="tx1">
                  <a:lumMod val="75000"/>
                  <a:lumOff val="25000"/>
                </a:schemeClr>
              </a:solidFill>
            </c:spPr>
          </c:dPt>
          <c:dPt>
            <c:idx val="4"/>
            <c:invertIfNegative val="0"/>
            <c:bubble3D val="0"/>
            <c:spPr>
              <a:solidFill>
                <a:schemeClr val="tx1">
                  <a:lumMod val="75000"/>
                  <a:lumOff val="25000"/>
                </a:schemeClr>
              </a:solidFill>
            </c:spPr>
          </c:dPt>
          <c:dPt>
            <c:idx val="5"/>
            <c:invertIfNegative val="0"/>
            <c:bubble3D val="0"/>
            <c:spPr>
              <a:solidFill>
                <a:schemeClr val="tx1">
                  <a:lumMod val="75000"/>
                  <a:lumOff val="25000"/>
                </a:schemeClr>
              </a:solidFill>
            </c:spPr>
          </c:dPt>
          <c:dPt>
            <c:idx val="6"/>
            <c:invertIfNegative val="0"/>
            <c:bubble3D val="0"/>
            <c:spPr>
              <a:solidFill>
                <a:schemeClr val="tx1">
                  <a:lumMod val="75000"/>
                  <a:lumOff val="25000"/>
                </a:schemeClr>
              </a:solidFill>
            </c:spPr>
          </c:dPt>
          <c:dPt>
            <c:idx val="7"/>
            <c:invertIfNegative val="0"/>
            <c:bubble3D val="0"/>
            <c:spPr>
              <a:solidFill>
                <a:schemeClr val="tx1">
                  <a:lumMod val="75000"/>
                  <a:lumOff val="25000"/>
                </a:schemeClr>
              </a:solidFill>
            </c:spPr>
          </c:dPt>
          <c:dPt>
            <c:idx val="8"/>
            <c:invertIfNegative val="0"/>
            <c:bubble3D val="0"/>
            <c:spPr>
              <a:solidFill>
                <a:schemeClr val="bg1">
                  <a:lumMod val="50000"/>
                </a:schemeClr>
              </a:solidFill>
            </c:spPr>
          </c:dPt>
          <c:dPt>
            <c:idx val="9"/>
            <c:invertIfNegative val="0"/>
            <c:bubble3D val="0"/>
            <c:spPr>
              <a:solidFill>
                <a:schemeClr val="bg1">
                  <a:lumMod val="50000"/>
                </a:schemeClr>
              </a:solidFill>
            </c:spPr>
          </c:dPt>
          <c:dPt>
            <c:idx val="10"/>
            <c:invertIfNegative val="0"/>
            <c:bubble3D val="0"/>
            <c:spPr>
              <a:solidFill>
                <a:schemeClr val="bg1">
                  <a:lumMod val="85000"/>
                </a:schemeClr>
              </a:solidFill>
            </c:spPr>
          </c:dPt>
          <c:dPt>
            <c:idx val="11"/>
            <c:invertIfNegative val="0"/>
            <c:bubble3D val="0"/>
            <c:spPr>
              <a:solidFill>
                <a:schemeClr val="bg1">
                  <a:lumMod val="8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Comparisons'!$B$26:$M$26</c:f>
              <c:strCache>
                <c:ptCount val="12"/>
                <c:pt idx="0">
                  <c:v>Specimen</c:v>
                </c:pt>
                <c:pt idx="1">
                  <c:v>Column</c:v>
                </c:pt>
                <c:pt idx="2">
                  <c:v>Beam</c:v>
                </c:pt>
                <c:pt idx="3">
                  <c:v>Slab</c:v>
                </c:pt>
                <c:pt idx="4">
                  <c:v>Wall</c:v>
                </c:pt>
                <c:pt idx="5">
                  <c:v>Beam-column</c:v>
                </c:pt>
                <c:pt idx="6">
                  <c:v>Connection</c:v>
                </c:pt>
                <c:pt idx="7">
                  <c:v>Panel</c:v>
                </c:pt>
                <c:pt idx="8">
                  <c:v>Floor system</c:v>
                </c:pt>
                <c:pt idx="9">
                  <c:v>Frame</c:v>
                </c:pt>
                <c:pt idx="10">
                  <c:v>Industrial hall</c:v>
                </c:pt>
                <c:pt idx="11">
                  <c:v>Full structure</c:v>
                </c:pt>
              </c:strCache>
            </c:strRef>
          </c:cat>
          <c:val>
            <c:numRef>
              <c:f>'Stats Comparisons'!$B$27:$M$27</c:f>
              <c:numCache>
                <c:formatCode>General</c:formatCode>
                <c:ptCount val="12"/>
                <c:pt idx="0">
                  <c:v>17</c:v>
                </c:pt>
                <c:pt idx="1">
                  <c:v>45</c:v>
                </c:pt>
                <c:pt idx="2">
                  <c:v>33</c:v>
                </c:pt>
                <c:pt idx="3">
                  <c:v>15</c:v>
                </c:pt>
                <c:pt idx="4">
                  <c:v>14</c:v>
                </c:pt>
                <c:pt idx="5">
                  <c:v>6</c:v>
                </c:pt>
                <c:pt idx="6">
                  <c:v>4</c:v>
                </c:pt>
                <c:pt idx="7">
                  <c:v>2</c:v>
                </c:pt>
                <c:pt idx="8">
                  <c:v>15</c:v>
                </c:pt>
                <c:pt idx="9">
                  <c:v>13</c:v>
                </c:pt>
                <c:pt idx="10">
                  <c:v>3</c:v>
                </c:pt>
                <c:pt idx="11">
                  <c:v>3</c:v>
                </c:pt>
              </c:numCache>
            </c:numRef>
          </c:val>
          <c:extLst/>
        </c:ser>
        <c:dLbls>
          <c:showLegendKey val="0"/>
          <c:showVal val="0"/>
          <c:showCatName val="0"/>
          <c:showSerName val="0"/>
          <c:showPercent val="0"/>
          <c:showBubbleSize val="0"/>
        </c:dLbls>
        <c:gapWidth val="150"/>
        <c:axId val="-1529778080"/>
        <c:axId val="-1529776992"/>
      </c:barChart>
      <c:dateAx>
        <c:axId val="-1529778080"/>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Structural element</a:t>
                </a:r>
              </a:p>
            </c:rich>
          </c:tx>
          <c:layout>
            <c:manualLayout>
              <c:xMode val="edge"/>
              <c:yMode val="edge"/>
              <c:x val="0.41470181713979404"/>
              <c:y val="0.91571749086895793"/>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76992"/>
        <c:crosses val="autoZero"/>
        <c:auto val="0"/>
        <c:lblOffset val="100"/>
        <c:baseTimeUnit val="days"/>
      </c:dateAx>
      <c:valAx>
        <c:axId val="-1529776992"/>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1220346081223998E-2"/>
              <c:y val="0.3748563809041939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78080"/>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Materials</a:t>
            </a:r>
            <a:endParaRPr lang="fr-BE" sz="1400">
              <a:effectLst/>
            </a:endParaRPr>
          </a:p>
        </c:rich>
      </c:tx>
      <c:layout>
        <c:manualLayout>
          <c:xMode val="edge"/>
          <c:yMode val="edge"/>
          <c:x val="0.48714749472105501"/>
          <c:y val="8.9178235250714204E-3"/>
        </c:manualLayout>
      </c:layout>
      <c:overlay val="0"/>
    </c:title>
    <c:autoTitleDeleted val="0"/>
    <c:plotArea>
      <c:layout>
        <c:manualLayout>
          <c:layoutTarget val="inner"/>
          <c:xMode val="edge"/>
          <c:yMode val="edge"/>
          <c:x val="0.14803670861235799"/>
          <c:y val="0.189829659846736"/>
          <c:w val="0.79511159122014796"/>
          <c:h val="0.45741921192705087"/>
        </c:manualLayout>
      </c:layout>
      <c:barChart>
        <c:barDir val="col"/>
        <c:grouping val="clustered"/>
        <c:varyColors val="0"/>
        <c:ser>
          <c:idx val="8"/>
          <c:order val="0"/>
          <c:tx>
            <c:v>Materials</c:v>
          </c:tx>
          <c:invertIfNegative val="0"/>
          <c:dPt>
            <c:idx val="0"/>
            <c:invertIfNegative val="0"/>
            <c:bubble3D val="0"/>
            <c:spPr>
              <a:solidFill>
                <a:schemeClr val="tx1"/>
              </a:solidFill>
            </c:spPr>
          </c:dPt>
          <c:dPt>
            <c:idx val="1"/>
            <c:invertIfNegative val="0"/>
            <c:bubble3D val="0"/>
            <c:spPr>
              <a:solidFill>
                <a:schemeClr val="tx1"/>
              </a:solidFill>
            </c:spPr>
          </c:dPt>
          <c:dPt>
            <c:idx val="2"/>
            <c:invertIfNegative val="0"/>
            <c:bubble3D val="0"/>
            <c:spPr>
              <a:solidFill>
                <a:schemeClr val="tx1"/>
              </a:solidFill>
            </c:spPr>
          </c:dPt>
          <c:dPt>
            <c:idx val="3"/>
            <c:invertIfNegative val="0"/>
            <c:bubble3D val="0"/>
            <c:spPr>
              <a:solidFill>
                <a:schemeClr val="bg1">
                  <a:lumMod val="50000"/>
                </a:schemeClr>
              </a:solidFill>
            </c:spPr>
          </c:dPt>
          <c:dPt>
            <c:idx val="4"/>
            <c:invertIfNegative val="0"/>
            <c:bubble3D val="0"/>
            <c:spPr>
              <a:solidFill>
                <a:schemeClr val="bg1">
                  <a:lumMod val="50000"/>
                </a:schemeClr>
              </a:solidFill>
            </c:spPr>
          </c:dPt>
          <c:dPt>
            <c:idx val="5"/>
            <c:invertIfNegative val="0"/>
            <c:bubble3D val="0"/>
            <c:spPr>
              <a:solidFill>
                <a:schemeClr val="bg1">
                  <a:lumMod val="8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Comparisons'!$B$54:$G$54</c:f>
              <c:strCache>
                <c:ptCount val="6"/>
                <c:pt idx="0">
                  <c:v>Steel</c:v>
                </c:pt>
                <c:pt idx="1">
                  <c:v>Concrete</c:v>
                </c:pt>
                <c:pt idx="2">
                  <c:v>Wood</c:v>
                </c:pt>
                <c:pt idx="3">
                  <c:v>Gypsum</c:v>
                </c:pt>
                <c:pt idx="4">
                  <c:v>Insulation materials</c:v>
                </c:pt>
                <c:pt idx="5">
                  <c:v>Custom properties</c:v>
                </c:pt>
              </c:strCache>
            </c:strRef>
          </c:cat>
          <c:val>
            <c:numRef>
              <c:f>'Stats Comparisons'!$B$55:$G$55</c:f>
              <c:numCache>
                <c:formatCode>General</c:formatCode>
                <c:ptCount val="6"/>
                <c:pt idx="0">
                  <c:v>83</c:v>
                </c:pt>
                <c:pt idx="1">
                  <c:v>75</c:v>
                </c:pt>
                <c:pt idx="2">
                  <c:v>11</c:v>
                </c:pt>
                <c:pt idx="3">
                  <c:v>10</c:v>
                </c:pt>
                <c:pt idx="4">
                  <c:v>9</c:v>
                </c:pt>
                <c:pt idx="5">
                  <c:v>3</c:v>
                </c:pt>
              </c:numCache>
            </c:numRef>
          </c:val>
          <c:extLst/>
        </c:ser>
        <c:dLbls>
          <c:showLegendKey val="0"/>
          <c:showVal val="0"/>
          <c:showCatName val="0"/>
          <c:showSerName val="0"/>
          <c:showPercent val="0"/>
          <c:showBubbleSize val="0"/>
        </c:dLbls>
        <c:gapWidth val="150"/>
        <c:axId val="-1529775904"/>
        <c:axId val="-1526541936"/>
      </c:barChart>
      <c:dateAx>
        <c:axId val="-1529775904"/>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Material</a:t>
                </a:r>
              </a:p>
            </c:rich>
          </c:tx>
          <c:layout>
            <c:manualLayout>
              <c:xMode val="edge"/>
              <c:yMode val="edge"/>
              <c:x val="0.46956535111014658"/>
              <c:y val="0.89754168489609631"/>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27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6541936"/>
        <c:crosses val="autoZero"/>
        <c:auto val="0"/>
        <c:lblOffset val="100"/>
        <c:baseTimeUnit val="days"/>
      </c:dateAx>
      <c:valAx>
        <c:axId val="-1526541936"/>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29169695790627E-2"/>
              <c:y val="0.36804599599875198"/>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75904"/>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Phenomenon, property or behaviour</a:t>
            </a:r>
          </a:p>
        </c:rich>
      </c:tx>
      <c:layout>
        <c:manualLayout>
          <c:xMode val="edge"/>
          <c:yMode val="edge"/>
          <c:x val="0.24395307761888585"/>
          <c:y val="2.4462614461232157E-2"/>
        </c:manualLayout>
      </c:layout>
      <c:overlay val="0"/>
    </c:title>
    <c:autoTitleDeleted val="0"/>
    <c:plotArea>
      <c:layout>
        <c:manualLayout>
          <c:layoutTarget val="inner"/>
          <c:xMode val="edge"/>
          <c:yMode val="edge"/>
          <c:x val="0.14935430182643999"/>
          <c:y val="0.163055898133215"/>
          <c:w val="0.78134038031070396"/>
          <c:h val="0.485020396546817"/>
        </c:manualLayout>
      </c:layout>
      <c:barChart>
        <c:barDir val="col"/>
        <c:grouping val="clustered"/>
        <c:varyColors val="0"/>
        <c:ser>
          <c:idx val="8"/>
          <c:order val="0"/>
          <c:tx>
            <c:v>Phenomenon</c:v>
          </c:tx>
          <c:invertIfNegative val="0"/>
          <c:dPt>
            <c:idx val="0"/>
            <c:invertIfNegative val="0"/>
            <c:bubble3D val="0"/>
            <c:spPr>
              <a:solidFill>
                <a:schemeClr val="tx1"/>
              </a:solidFill>
            </c:spPr>
          </c:dPt>
          <c:dPt>
            <c:idx val="1"/>
            <c:invertIfNegative val="0"/>
            <c:bubble3D val="0"/>
            <c:spPr>
              <a:solidFill>
                <a:schemeClr val="tx1"/>
              </a:solidFill>
            </c:spPr>
          </c:dPt>
          <c:dPt>
            <c:idx val="2"/>
            <c:invertIfNegative val="0"/>
            <c:bubble3D val="0"/>
            <c:spPr>
              <a:solidFill>
                <a:schemeClr val="bg1">
                  <a:lumMod val="50000"/>
                </a:schemeClr>
              </a:solidFill>
            </c:spPr>
          </c:dPt>
          <c:dPt>
            <c:idx val="3"/>
            <c:invertIfNegative val="0"/>
            <c:bubble3D val="0"/>
            <c:spPr>
              <a:solidFill>
                <a:schemeClr val="bg1">
                  <a:lumMod val="50000"/>
                </a:schemeClr>
              </a:solidFill>
            </c:spPr>
          </c:dPt>
          <c:dPt>
            <c:idx val="4"/>
            <c:invertIfNegative val="0"/>
            <c:bubble3D val="0"/>
            <c:spPr>
              <a:solidFill>
                <a:schemeClr val="bg1">
                  <a:lumMod val="50000"/>
                </a:schemeClr>
              </a:solidFill>
            </c:spPr>
          </c:dPt>
          <c:dPt>
            <c:idx val="5"/>
            <c:invertIfNegative val="0"/>
            <c:bubble3D val="0"/>
            <c:spPr>
              <a:solidFill>
                <a:schemeClr val="bg1">
                  <a:lumMod val="50000"/>
                </a:schemeClr>
              </a:solidFill>
            </c:spPr>
          </c:dPt>
          <c:dPt>
            <c:idx val="6"/>
            <c:invertIfNegative val="0"/>
            <c:bubble3D val="0"/>
            <c:spPr>
              <a:solidFill>
                <a:schemeClr val="bg1">
                  <a:lumMod val="50000"/>
                </a:schemeClr>
              </a:solidFill>
            </c:spPr>
          </c:dPt>
          <c:dPt>
            <c:idx val="7"/>
            <c:invertIfNegative val="0"/>
            <c:bubble3D val="0"/>
            <c:spPr>
              <a:solidFill>
                <a:schemeClr val="bg1">
                  <a:lumMod val="85000"/>
                </a:schemeClr>
              </a:solidFill>
            </c:spPr>
          </c:dPt>
          <c:dPt>
            <c:idx val="8"/>
            <c:invertIfNegative val="0"/>
            <c:bubble3D val="0"/>
            <c:spPr>
              <a:solidFill>
                <a:schemeClr val="bg1">
                  <a:lumMod val="85000"/>
                </a:schemeClr>
              </a:solidFill>
            </c:spPr>
          </c:dPt>
          <c:dPt>
            <c:idx val="9"/>
            <c:invertIfNegative val="0"/>
            <c:bubble3D val="0"/>
            <c:spPr>
              <a:solidFill>
                <a:schemeClr val="bg1">
                  <a:lumMod val="8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Comparisons'!$B$83:$K$83</c:f>
              <c:strCache>
                <c:ptCount val="10"/>
                <c:pt idx="0">
                  <c:v>Fire resistance</c:v>
                </c:pt>
                <c:pt idx="1">
                  <c:v>Ultimate resistance</c:v>
                </c:pt>
                <c:pt idx="2">
                  <c:v>Heat transfer</c:v>
                </c:pt>
                <c:pt idx="3">
                  <c:v>Time-displacements</c:v>
                </c:pt>
                <c:pt idx="4">
                  <c:v>Structural response</c:v>
                </c:pt>
                <c:pt idx="5">
                  <c:v>Failure mode</c:v>
                </c:pt>
                <c:pt idx="6">
                  <c:v>Effect of restrainment</c:v>
                </c:pt>
                <c:pt idx="7">
                  <c:v>Transient creep</c:v>
                </c:pt>
                <c:pt idx="8">
                  <c:v>Buckling</c:v>
                </c:pt>
                <c:pt idx="9">
                  <c:v>Tensile membrane action</c:v>
                </c:pt>
              </c:strCache>
            </c:strRef>
          </c:cat>
          <c:val>
            <c:numRef>
              <c:f>'Stats Comparisons'!$B$84:$K$84</c:f>
              <c:numCache>
                <c:formatCode>General</c:formatCode>
                <c:ptCount val="10"/>
                <c:pt idx="0">
                  <c:v>38</c:v>
                </c:pt>
                <c:pt idx="1">
                  <c:v>4</c:v>
                </c:pt>
                <c:pt idx="2">
                  <c:v>36</c:v>
                </c:pt>
                <c:pt idx="3">
                  <c:v>25</c:v>
                </c:pt>
                <c:pt idx="4">
                  <c:v>9</c:v>
                </c:pt>
                <c:pt idx="5">
                  <c:v>9</c:v>
                </c:pt>
                <c:pt idx="6">
                  <c:v>8</c:v>
                </c:pt>
                <c:pt idx="7">
                  <c:v>11</c:v>
                </c:pt>
                <c:pt idx="8">
                  <c:v>8</c:v>
                </c:pt>
                <c:pt idx="9">
                  <c:v>7</c:v>
                </c:pt>
              </c:numCache>
            </c:numRef>
          </c:val>
          <c:extLst/>
        </c:ser>
        <c:dLbls>
          <c:showLegendKey val="0"/>
          <c:showVal val="0"/>
          <c:showCatName val="0"/>
          <c:showSerName val="0"/>
          <c:showPercent val="0"/>
          <c:showBubbleSize val="0"/>
        </c:dLbls>
        <c:gapWidth val="150"/>
        <c:axId val="-1526535952"/>
        <c:axId val="-1526538672"/>
      </c:barChart>
      <c:dateAx>
        <c:axId val="-1526535952"/>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Property</a:t>
                </a:r>
                <a:r>
                  <a:rPr lang="en-US" sz="1100" b="0" baseline="0">
                    <a:latin typeface="Cambria" panose="02040503050406030204" pitchFamily="18" charset="0"/>
                    <a:cs typeface="Times New Roman" panose="02020603050405020304" pitchFamily="18" charset="0"/>
                  </a:rPr>
                  <a:t> / behaviour / phenomenon</a:t>
                </a:r>
                <a:endParaRPr lang="en-US" sz="1100" b="0">
                  <a:latin typeface="Cambria" panose="02040503050406030204" pitchFamily="18" charset="0"/>
                  <a:cs typeface="Times New Roman" panose="02020603050405020304" pitchFamily="18" charset="0"/>
                </a:endParaRPr>
              </a:p>
            </c:rich>
          </c:tx>
          <c:layout>
            <c:manualLayout>
              <c:xMode val="edge"/>
              <c:yMode val="edge"/>
              <c:x val="0.32300071844527001"/>
              <c:y val="0.92896889394849702"/>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6538672"/>
        <c:crosses val="autoZero"/>
        <c:auto val="0"/>
        <c:lblOffset val="100"/>
        <c:baseTimeUnit val="days"/>
      </c:dateAx>
      <c:valAx>
        <c:axId val="-1526538672"/>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3512872445277198E-2"/>
              <c:y val="0.3213088574771529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6535952"/>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FE thermal</a:t>
            </a:r>
          </a:p>
        </c:rich>
      </c:tx>
      <c:layout>
        <c:manualLayout>
          <c:xMode val="edge"/>
          <c:yMode val="edge"/>
          <c:x val="0.41950651113590198"/>
          <c:y val="2.5651424596021901E-2"/>
        </c:manualLayout>
      </c:layout>
      <c:overlay val="0"/>
    </c:title>
    <c:autoTitleDeleted val="0"/>
    <c:plotArea>
      <c:layout>
        <c:manualLayout>
          <c:layoutTarget val="inner"/>
          <c:xMode val="edge"/>
          <c:yMode val="edge"/>
          <c:x val="0.16769451273886499"/>
          <c:y val="0.25676406413053798"/>
          <c:w val="0.78134038031070396"/>
          <c:h val="0.508447438046148"/>
        </c:manualLayout>
      </c:layout>
      <c:barChart>
        <c:barDir val="col"/>
        <c:grouping val="clustered"/>
        <c:varyColors val="0"/>
        <c:ser>
          <c:idx val="8"/>
          <c:order val="0"/>
          <c:tx>
            <c:v>FE thermal</c:v>
          </c:tx>
          <c:invertIfNegative val="0"/>
          <c:dPt>
            <c:idx val="0"/>
            <c:invertIfNegative val="0"/>
            <c:bubble3D val="0"/>
            <c:spPr>
              <a:solidFill>
                <a:schemeClr val="tx1"/>
              </a:solidFill>
            </c:spPr>
          </c:dPt>
          <c:dPt>
            <c:idx val="1"/>
            <c:invertIfNegative val="0"/>
            <c:bubble3D val="0"/>
            <c:spPr>
              <a:solidFill>
                <a:schemeClr val="tx1">
                  <a:lumMod val="65000"/>
                  <a:lumOff val="35000"/>
                </a:schemeClr>
              </a:solidFill>
            </c:spPr>
          </c:dPt>
          <c:dPt>
            <c:idx val="2"/>
            <c:invertIfNegative val="0"/>
            <c:bubble3D val="0"/>
            <c:spPr>
              <a:solidFill>
                <a:schemeClr val="bg1">
                  <a:lumMod val="65000"/>
                </a:schemeClr>
              </a:solidFill>
            </c:spPr>
          </c:dPt>
          <c:dPt>
            <c:idx val="3"/>
            <c:invertIfNegative val="0"/>
            <c:bubble3D val="0"/>
            <c:spPr>
              <a:solidFill>
                <a:schemeClr val="bg1">
                  <a:lumMod val="8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Comparisons'!$B$140:$E$140</c:f>
              <c:strCache>
                <c:ptCount val="4"/>
                <c:pt idx="0">
                  <c:v>SOLID 1D</c:v>
                </c:pt>
                <c:pt idx="1">
                  <c:v>SOLID 2D</c:v>
                </c:pt>
                <c:pt idx="2">
                  <c:v>SOLID 3D</c:v>
                </c:pt>
                <c:pt idx="3">
                  <c:v>Unknown</c:v>
                </c:pt>
              </c:strCache>
            </c:strRef>
          </c:cat>
          <c:val>
            <c:numRef>
              <c:f>'Stats Comparisons'!$B$141:$E$141</c:f>
              <c:numCache>
                <c:formatCode>General</c:formatCode>
                <c:ptCount val="4"/>
                <c:pt idx="0">
                  <c:v>11</c:v>
                </c:pt>
                <c:pt idx="1">
                  <c:v>67</c:v>
                </c:pt>
                <c:pt idx="2">
                  <c:v>5</c:v>
                </c:pt>
                <c:pt idx="3">
                  <c:v>6</c:v>
                </c:pt>
              </c:numCache>
            </c:numRef>
          </c:val>
          <c:extLst/>
        </c:ser>
        <c:dLbls>
          <c:showLegendKey val="0"/>
          <c:showVal val="0"/>
          <c:showCatName val="0"/>
          <c:showSerName val="0"/>
          <c:showPercent val="0"/>
          <c:showBubbleSize val="0"/>
        </c:dLbls>
        <c:gapWidth val="150"/>
        <c:axId val="-1526535408"/>
        <c:axId val="-1526543024"/>
      </c:barChart>
      <c:dateAx>
        <c:axId val="-1526535408"/>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Analysis</a:t>
                </a:r>
              </a:p>
            </c:rich>
          </c:tx>
          <c:layout>
            <c:manualLayout>
              <c:xMode val="edge"/>
              <c:yMode val="edge"/>
              <c:x val="0.43259367605583998"/>
              <c:y val="0.92557473027082582"/>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27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6543024"/>
        <c:crosses val="autoZero"/>
        <c:auto val="0"/>
        <c:lblOffset val="100"/>
        <c:baseTimeUnit val="days"/>
      </c:dateAx>
      <c:valAx>
        <c:axId val="-1526543024"/>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3.218464472861142E-2"/>
              <c:y val="0.4217104619860090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6535408"/>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Type of document</a:t>
            </a:r>
          </a:p>
        </c:rich>
      </c:tx>
      <c:layout>
        <c:manualLayout>
          <c:xMode val="edge"/>
          <c:yMode val="edge"/>
          <c:x val="0.34843810556212601"/>
          <c:y val="2.6847091479766699E-2"/>
        </c:manualLayout>
      </c:layout>
      <c:overlay val="0"/>
    </c:title>
    <c:autoTitleDeleted val="0"/>
    <c:plotArea>
      <c:layout>
        <c:manualLayout>
          <c:layoutTarget val="inner"/>
          <c:xMode val="edge"/>
          <c:yMode val="edge"/>
          <c:x val="0.149354376922604"/>
          <c:y val="0.23156183141197476"/>
          <c:w val="0.78134038031070396"/>
          <c:h val="0.59054415634801782"/>
        </c:manualLayout>
      </c:layout>
      <c:barChart>
        <c:barDir val="col"/>
        <c:grouping val="clustered"/>
        <c:varyColors val="0"/>
        <c:ser>
          <c:idx val="8"/>
          <c:order val="0"/>
          <c:tx>
            <c:strRef>
              <c:f>'Stats Citations'!$C$42</c:f>
              <c:strCache>
                <c:ptCount val="1"/>
                <c:pt idx="0">
                  <c:v>Quantity</c:v>
                </c:pt>
              </c:strCache>
            </c:strRef>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Citations'!$B$43:$B$48</c:f>
              <c:strCache>
                <c:ptCount val="6"/>
                <c:pt idx="0">
                  <c:v>Books and book chapters</c:v>
                </c:pt>
                <c:pt idx="1">
                  <c:v>Conference papers</c:v>
                </c:pt>
                <c:pt idx="2">
                  <c:v>Journal articles</c:v>
                </c:pt>
                <c:pt idx="3">
                  <c:v>MSc thesis</c:v>
                </c:pt>
                <c:pt idx="4">
                  <c:v>PhD thesis</c:v>
                </c:pt>
                <c:pt idx="5">
                  <c:v>Reports and white papers</c:v>
                </c:pt>
              </c:strCache>
            </c:strRef>
          </c:cat>
          <c:val>
            <c:numRef>
              <c:f>'Stats Citations'!$C$43:$C$48</c:f>
              <c:numCache>
                <c:formatCode>General</c:formatCode>
                <c:ptCount val="6"/>
                <c:pt idx="0">
                  <c:v>8</c:v>
                </c:pt>
                <c:pt idx="1">
                  <c:v>248</c:v>
                </c:pt>
                <c:pt idx="2">
                  <c:v>249</c:v>
                </c:pt>
                <c:pt idx="3">
                  <c:v>16</c:v>
                </c:pt>
                <c:pt idx="4">
                  <c:v>24</c:v>
                </c:pt>
                <c:pt idx="5">
                  <c:v>6</c:v>
                </c:pt>
              </c:numCache>
            </c:numRef>
          </c:val>
        </c:ser>
        <c:dLbls>
          <c:showLegendKey val="0"/>
          <c:showVal val="0"/>
          <c:showCatName val="0"/>
          <c:showSerName val="0"/>
          <c:showPercent val="0"/>
          <c:showBubbleSize val="0"/>
        </c:dLbls>
        <c:gapWidth val="150"/>
        <c:axId val="-1968500944"/>
        <c:axId val="-113930400"/>
      </c:barChart>
      <c:dateAx>
        <c:axId val="-1968500944"/>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Year</a:t>
                </a:r>
              </a:p>
            </c:rich>
          </c:tx>
          <c:layout>
            <c:manualLayout>
              <c:xMode val="edge"/>
              <c:yMode val="edge"/>
              <c:x val="0.49547993873781598"/>
              <c:y val="0.93571214245010803"/>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13930400"/>
        <c:crosses val="autoZero"/>
        <c:auto val="0"/>
        <c:lblOffset val="100"/>
        <c:baseTimeUnit val="days"/>
      </c:dateAx>
      <c:valAx>
        <c:axId val="-113930400"/>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9076445885082906E-2"/>
              <c:y val="0.4272762142769427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968500944"/>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FE structural</a:t>
            </a:r>
            <a:endParaRPr lang="fr-BE" sz="1400">
              <a:effectLst/>
            </a:endParaRPr>
          </a:p>
        </c:rich>
      </c:tx>
      <c:layout>
        <c:manualLayout>
          <c:xMode val="edge"/>
          <c:yMode val="edge"/>
          <c:x val="0.41950651113590198"/>
          <c:y val="2.5651424596021901E-2"/>
        </c:manualLayout>
      </c:layout>
      <c:overlay val="0"/>
    </c:title>
    <c:autoTitleDeleted val="0"/>
    <c:plotArea>
      <c:layout>
        <c:manualLayout>
          <c:layoutTarget val="inner"/>
          <c:xMode val="edge"/>
          <c:yMode val="edge"/>
          <c:x val="0.16769451273886499"/>
          <c:y val="0.25676406413053798"/>
          <c:w val="0.78134038031070396"/>
          <c:h val="0.45822767916722301"/>
        </c:manualLayout>
      </c:layout>
      <c:barChart>
        <c:barDir val="col"/>
        <c:grouping val="clustered"/>
        <c:varyColors val="0"/>
        <c:ser>
          <c:idx val="8"/>
          <c:order val="0"/>
          <c:tx>
            <c:v>FE structural</c:v>
          </c:tx>
          <c:invertIfNegative val="0"/>
          <c:dPt>
            <c:idx val="0"/>
            <c:invertIfNegative val="0"/>
            <c:bubble3D val="0"/>
            <c:spPr>
              <a:solidFill>
                <a:schemeClr val="tx1"/>
              </a:solidFill>
            </c:spPr>
          </c:dPt>
          <c:dPt>
            <c:idx val="1"/>
            <c:invertIfNegative val="0"/>
            <c:bubble3D val="0"/>
            <c:spPr>
              <a:solidFill>
                <a:schemeClr val="tx1"/>
              </a:solidFill>
            </c:spPr>
          </c:dPt>
          <c:dPt>
            <c:idx val="2"/>
            <c:invertIfNegative val="0"/>
            <c:bubble3D val="0"/>
            <c:spPr>
              <a:solidFill>
                <a:schemeClr val="tx1"/>
              </a:solidFill>
            </c:spPr>
          </c:dPt>
          <c:dPt>
            <c:idx val="3"/>
            <c:invertIfNegative val="0"/>
            <c:bubble3D val="0"/>
            <c:spPr>
              <a:solidFill>
                <a:schemeClr val="tx1">
                  <a:lumMod val="65000"/>
                  <a:lumOff val="35000"/>
                </a:schemeClr>
              </a:solidFill>
            </c:spPr>
          </c:dPt>
          <c:dPt>
            <c:idx val="4"/>
            <c:invertIfNegative val="0"/>
            <c:bubble3D val="0"/>
            <c:spPr>
              <a:solidFill>
                <a:schemeClr val="bg1">
                  <a:lumMod val="50000"/>
                </a:schemeClr>
              </a:solidFill>
            </c:spPr>
          </c:dPt>
          <c:dPt>
            <c:idx val="5"/>
            <c:invertIfNegative val="0"/>
            <c:bubble3D val="0"/>
            <c:spPr>
              <a:solidFill>
                <a:schemeClr val="bg1">
                  <a:lumMod val="75000"/>
                </a:schemeClr>
              </a:solidFill>
            </c:spPr>
          </c:dPt>
          <c:dPt>
            <c:idx val="6"/>
            <c:invertIfNegative val="0"/>
            <c:bubble3D val="0"/>
            <c:spPr>
              <a:solidFill>
                <a:schemeClr val="bg1">
                  <a:lumMod val="85000"/>
                </a:schemeClr>
              </a:solidFill>
            </c:spPr>
          </c:dPt>
          <c:dPt>
            <c:idx val="7"/>
            <c:invertIfNegative val="0"/>
            <c:bubble3D val="0"/>
            <c:spPr>
              <a:solidFill>
                <a:schemeClr val="bg1">
                  <a:lumMod val="9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Comparisons'!$J$140:$Q$140</c:f>
              <c:strCache>
                <c:ptCount val="8"/>
                <c:pt idx="0">
                  <c:v>BEAM 2D</c:v>
                </c:pt>
                <c:pt idx="1">
                  <c:v>BEAM 3D</c:v>
                </c:pt>
                <c:pt idx="2">
                  <c:v>BEAM (?D)</c:v>
                </c:pt>
                <c:pt idx="3">
                  <c:v>SHELL</c:v>
                </c:pt>
                <c:pt idx="4">
                  <c:v>SOLID</c:v>
                </c:pt>
                <c:pt idx="5">
                  <c:v>TRUSS</c:v>
                </c:pt>
                <c:pt idx="6">
                  <c:v>SPRING</c:v>
                </c:pt>
                <c:pt idx="7">
                  <c:v>Unknown</c:v>
                </c:pt>
              </c:strCache>
            </c:strRef>
          </c:cat>
          <c:val>
            <c:numRef>
              <c:f>'Stats Comparisons'!$J$141:$Q$141</c:f>
              <c:numCache>
                <c:formatCode>General</c:formatCode>
                <c:ptCount val="8"/>
                <c:pt idx="0">
                  <c:v>4</c:v>
                </c:pt>
                <c:pt idx="1">
                  <c:v>37</c:v>
                </c:pt>
                <c:pt idx="2">
                  <c:v>32</c:v>
                </c:pt>
                <c:pt idx="3">
                  <c:v>36</c:v>
                </c:pt>
                <c:pt idx="4">
                  <c:v>3</c:v>
                </c:pt>
                <c:pt idx="5">
                  <c:v>2</c:v>
                </c:pt>
                <c:pt idx="6">
                  <c:v>1</c:v>
                </c:pt>
                <c:pt idx="7">
                  <c:v>5</c:v>
                </c:pt>
              </c:numCache>
            </c:numRef>
          </c:val>
          <c:extLst/>
        </c:ser>
        <c:dLbls>
          <c:showLegendKey val="0"/>
          <c:showVal val="0"/>
          <c:showCatName val="0"/>
          <c:showSerName val="0"/>
          <c:showPercent val="0"/>
          <c:showBubbleSize val="0"/>
        </c:dLbls>
        <c:gapWidth val="150"/>
        <c:axId val="-1526533232"/>
        <c:axId val="-1526537584"/>
      </c:barChart>
      <c:dateAx>
        <c:axId val="-1526533232"/>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Analysis</a:t>
                </a:r>
              </a:p>
            </c:rich>
          </c:tx>
          <c:layout>
            <c:manualLayout>
              <c:xMode val="edge"/>
              <c:yMode val="edge"/>
              <c:x val="0.465137353016567"/>
              <c:y val="0.925622173734307"/>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27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6537584"/>
        <c:crosses val="autoZero"/>
        <c:auto val="0"/>
        <c:lblOffset val="100"/>
        <c:baseTimeUnit val="days"/>
      </c:dateAx>
      <c:valAx>
        <c:axId val="-1526537584"/>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5.4975504265543103E-2"/>
              <c:y val="0.4217104639028559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6533232"/>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Fire curve</a:t>
            </a:r>
          </a:p>
        </c:rich>
      </c:tx>
      <c:layout>
        <c:manualLayout>
          <c:xMode val="edge"/>
          <c:yMode val="edge"/>
          <c:x val="0.45160188023264602"/>
          <c:y val="1.86582024596103E-2"/>
        </c:manualLayout>
      </c:layout>
      <c:overlay val="0"/>
    </c:title>
    <c:autoTitleDeleted val="0"/>
    <c:plotArea>
      <c:layout>
        <c:manualLayout>
          <c:layoutTarget val="inner"/>
          <c:xMode val="edge"/>
          <c:yMode val="edge"/>
          <c:x val="0.14935430182643999"/>
          <c:y val="0.163055898133215"/>
          <c:w val="0.78134038031070396"/>
          <c:h val="0.46236679152970001"/>
        </c:manualLayout>
      </c:layout>
      <c:barChart>
        <c:barDir val="col"/>
        <c:grouping val="clustered"/>
        <c:varyColors val="0"/>
        <c:ser>
          <c:idx val="8"/>
          <c:order val="0"/>
          <c:tx>
            <c:v>fire curve</c:v>
          </c:tx>
          <c:invertIfNegative val="0"/>
          <c:dPt>
            <c:idx val="0"/>
            <c:invertIfNegative val="0"/>
            <c:bubble3D val="0"/>
            <c:spPr>
              <a:solidFill>
                <a:schemeClr val="tx1"/>
              </a:solidFill>
            </c:spPr>
          </c:dPt>
          <c:dPt>
            <c:idx val="1"/>
            <c:invertIfNegative val="0"/>
            <c:bubble3D val="0"/>
            <c:spPr>
              <a:solidFill>
                <a:schemeClr val="tx1"/>
              </a:solidFill>
            </c:spPr>
          </c:dPt>
          <c:dPt>
            <c:idx val="2"/>
            <c:invertIfNegative val="0"/>
            <c:bubble3D val="0"/>
            <c:spPr>
              <a:solidFill>
                <a:schemeClr val="tx1"/>
              </a:solidFill>
            </c:spPr>
          </c:dPt>
          <c:dPt>
            <c:idx val="3"/>
            <c:invertIfNegative val="0"/>
            <c:bubble3D val="0"/>
            <c:spPr>
              <a:solidFill>
                <a:schemeClr val="tx1"/>
              </a:solidFill>
            </c:spPr>
          </c:dPt>
          <c:dPt>
            <c:idx val="4"/>
            <c:invertIfNegative val="0"/>
            <c:bubble3D val="0"/>
            <c:spPr>
              <a:solidFill>
                <a:schemeClr val="tx1">
                  <a:lumMod val="75000"/>
                  <a:lumOff val="25000"/>
                </a:schemeClr>
              </a:solidFill>
            </c:spPr>
          </c:dPt>
          <c:dPt>
            <c:idx val="5"/>
            <c:invertIfNegative val="0"/>
            <c:bubble3D val="0"/>
            <c:spPr>
              <a:solidFill>
                <a:schemeClr val="tx1">
                  <a:lumMod val="75000"/>
                  <a:lumOff val="25000"/>
                </a:schemeClr>
              </a:solidFill>
            </c:spPr>
          </c:dPt>
          <c:dPt>
            <c:idx val="6"/>
            <c:invertIfNegative val="0"/>
            <c:bubble3D val="0"/>
            <c:spPr>
              <a:solidFill>
                <a:schemeClr val="tx1">
                  <a:lumMod val="50000"/>
                  <a:lumOff val="50000"/>
                </a:schemeClr>
              </a:solidFill>
            </c:spPr>
          </c:dPt>
          <c:dPt>
            <c:idx val="7"/>
            <c:invertIfNegative val="0"/>
            <c:bubble3D val="0"/>
            <c:spPr>
              <a:solidFill>
                <a:schemeClr val="tx1">
                  <a:lumMod val="50000"/>
                  <a:lumOff val="50000"/>
                </a:schemeClr>
              </a:solidFill>
            </c:spPr>
          </c:dPt>
          <c:dPt>
            <c:idx val="8"/>
            <c:invertIfNegative val="0"/>
            <c:bubble3D val="0"/>
            <c:spPr>
              <a:solidFill>
                <a:schemeClr val="bg1">
                  <a:lumMod val="50000"/>
                </a:schemeClr>
              </a:solidFill>
            </c:spPr>
          </c:dPt>
          <c:dPt>
            <c:idx val="9"/>
            <c:invertIfNegative val="0"/>
            <c:bubble3D val="0"/>
            <c:spPr>
              <a:solidFill>
                <a:schemeClr val="bg1">
                  <a:lumMod val="75000"/>
                </a:schemeClr>
              </a:solidFill>
            </c:spPr>
          </c:dPt>
          <c:dPt>
            <c:idx val="10"/>
            <c:invertIfNegative val="0"/>
            <c:bubble3D val="0"/>
            <c:spPr>
              <a:solidFill>
                <a:schemeClr val="bg1">
                  <a:lumMod val="9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Comparisons'!$B$169:$L$169</c:f>
              <c:strCache>
                <c:ptCount val="11"/>
                <c:pt idx="0">
                  <c:v>ISO 834</c:v>
                </c:pt>
                <c:pt idx="1">
                  <c:v>ASTM E119</c:v>
                </c:pt>
                <c:pt idx="2">
                  <c:v>AS 1530.4</c:v>
                </c:pt>
                <c:pt idx="3">
                  <c:v>JIS A1304</c:v>
                </c:pt>
                <c:pt idx="4">
                  <c:v>Non-standard fire</c:v>
                </c:pt>
                <c:pt idx="5">
                  <c:v>Normal temperature</c:v>
                </c:pt>
                <c:pt idx="6">
                  <c:v>Natural fire</c:v>
                </c:pt>
                <c:pt idx="7">
                  <c:v>Realistic fire curve</c:v>
                </c:pt>
                <c:pt idx="8">
                  <c:v>Uniform temperature</c:v>
                </c:pt>
                <c:pt idx="9">
                  <c:v>Steady-state test</c:v>
                </c:pt>
                <c:pt idx="10">
                  <c:v>Unknown</c:v>
                </c:pt>
              </c:strCache>
            </c:strRef>
          </c:cat>
          <c:val>
            <c:numRef>
              <c:f>'Stats Comparisons'!$B$170:$L$170</c:f>
              <c:numCache>
                <c:formatCode>General</c:formatCode>
                <c:ptCount val="11"/>
                <c:pt idx="0">
                  <c:v>65</c:v>
                </c:pt>
                <c:pt idx="1">
                  <c:v>8</c:v>
                </c:pt>
                <c:pt idx="2">
                  <c:v>6</c:v>
                </c:pt>
                <c:pt idx="3">
                  <c:v>2</c:v>
                </c:pt>
                <c:pt idx="4">
                  <c:v>24</c:v>
                </c:pt>
                <c:pt idx="5">
                  <c:v>15</c:v>
                </c:pt>
                <c:pt idx="6">
                  <c:v>8</c:v>
                </c:pt>
                <c:pt idx="7">
                  <c:v>2</c:v>
                </c:pt>
                <c:pt idx="8">
                  <c:v>5</c:v>
                </c:pt>
                <c:pt idx="9">
                  <c:v>3</c:v>
                </c:pt>
                <c:pt idx="10">
                  <c:v>19</c:v>
                </c:pt>
              </c:numCache>
            </c:numRef>
          </c:val>
          <c:extLst/>
        </c:ser>
        <c:dLbls>
          <c:showLegendKey val="0"/>
          <c:showVal val="0"/>
          <c:showCatName val="0"/>
          <c:showSerName val="0"/>
          <c:showPercent val="0"/>
          <c:showBubbleSize val="0"/>
        </c:dLbls>
        <c:gapWidth val="150"/>
        <c:axId val="-1526532688"/>
        <c:axId val="-1526537040"/>
      </c:barChart>
      <c:dateAx>
        <c:axId val="-1526532688"/>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Fire</a:t>
                </a:r>
              </a:p>
            </c:rich>
          </c:tx>
          <c:layout>
            <c:manualLayout>
              <c:xMode val="edge"/>
              <c:yMode val="edge"/>
              <c:x val="0.44221208937603601"/>
              <c:y val="0.92592187402534498"/>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6537040"/>
        <c:crosses val="autoZero"/>
        <c:auto val="0"/>
        <c:lblOffset val="100"/>
        <c:baseTimeUnit val="days"/>
      </c:dateAx>
      <c:valAx>
        <c:axId val="-1526537040"/>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1220346081223998E-2"/>
              <c:y val="0.31576554530318102"/>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6532688"/>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Level of agreement</a:t>
            </a:r>
            <a:endParaRPr lang="fr-BE" sz="1400">
              <a:effectLst/>
            </a:endParaRPr>
          </a:p>
        </c:rich>
      </c:tx>
      <c:layout>
        <c:manualLayout>
          <c:xMode val="edge"/>
          <c:yMode val="edge"/>
          <c:x val="0.33468303566593399"/>
          <c:y val="1.5611194668082201E-2"/>
        </c:manualLayout>
      </c:layout>
      <c:overlay val="0"/>
    </c:title>
    <c:autoTitleDeleted val="0"/>
    <c:plotArea>
      <c:layout>
        <c:manualLayout>
          <c:layoutTarget val="inner"/>
          <c:xMode val="edge"/>
          <c:yMode val="edge"/>
          <c:x val="0.149354376922604"/>
          <c:y val="0.19317644283228599"/>
          <c:w val="0.78134038031070396"/>
          <c:h val="0.62892948774661595"/>
        </c:manualLayout>
      </c:layout>
      <c:barChart>
        <c:barDir val="col"/>
        <c:grouping val="clustered"/>
        <c:varyColors val="0"/>
        <c:ser>
          <c:idx val="8"/>
          <c:order val="0"/>
          <c:tx>
            <c:v>level of agreement</c:v>
          </c:tx>
          <c:invertIfNegative val="0"/>
          <c:dPt>
            <c:idx val="0"/>
            <c:invertIfNegative val="0"/>
            <c:bubble3D val="0"/>
            <c:spPr>
              <a:solidFill>
                <a:srgbClr val="FF0000"/>
              </a:solidFill>
            </c:spPr>
          </c:dPt>
          <c:dPt>
            <c:idx val="1"/>
            <c:invertIfNegative val="0"/>
            <c:bubble3D val="0"/>
            <c:spPr>
              <a:solidFill>
                <a:schemeClr val="bg1">
                  <a:lumMod val="75000"/>
                </a:schemeClr>
              </a:solidFill>
            </c:spPr>
          </c:dPt>
          <c:dPt>
            <c:idx val="2"/>
            <c:invertIfNegative val="0"/>
            <c:bubble3D val="0"/>
            <c:spPr>
              <a:solidFill>
                <a:schemeClr val="bg1">
                  <a:lumMod val="50000"/>
                </a:schemeClr>
              </a:solidFill>
            </c:spPr>
          </c:dPt>
          <c:dPt>
            <c:idx val="3"/>
            <c:invertIfNegative val="0"/>
            <c:bubble3D val="0"/>
            <c:spPr>
              <a:solidFill>
                <a:schemeClr val="tx1">
                  <a:lumMod val="65000"/>
                  <a:lumOff val="35000"/>
                </a:schemeClr>
              </a:solidFill>
            </c:spPr>
          </c:dPt>
          <c:dPt>
            <c:idx val="4"/>
            <c:invertIfNegative val="0"/>
            <c:bubble3D val="0"/>
            <c:spPr>
              <a:solidFill>
                <a:schemeClr val="tx1"/>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Comparisons'!$B$198:$F$198</c:f>
              <c:strCache>
                <c:ptCount val="5"/>
                <c:pt idx="0">
                  <c:v>very poor</c:v>
                </c:pt>
                <c:pt idx="1">
                  <c:v>poor</c:v>
                </c:pt>
                <c:pt idx="2">
                  <c:v>reasonable</c:v>
                </c:pt>
                <c:pt idx="3">
                  <c:v>good</c:v>
                </c:pt>
                <c:pt idx="4">
                  <c:v>very good</c:v>
                </c:pt>
              </c:strCache>
            </c:strRef>
          </c:cat>
          <c:val>
            <c:numRef>
              <c:f>'Stats Comparisons'!$B$199:$F$199</c:f>
              <c:numCache>
                <c:formatCode>General</c:formatCode>
                <c:ptCount val="5"/>
                <c:pt idx="0">
                  <c:v>0</c:v>
                </c:pt>
                <c:pt idx="1">
                  <c:v>2</c:v>
                </c:pt>
                <c:pt idx="2">
                  <c:v>18</c:v>
                </c:pt>
                <c:pt idx="3">
                  <c:v>113</c:v>
                </c:pt>
                <c:pt idx="4">
                  <c:v>41</c:v>
                </c:pt>
              </c:numCache>
            </c:numRef>
          </c:val>
          <c:extLst/>
        </c:ser>
        <c:dLbls>
          <c:showLegendKey val="0"/>
          <c:showVal val="0"/>
          <c:showCatName val="0"/>
          <c:showSerName val="0"/>
          <c:showPercent val="0"/>
          <c:showBubbleSize val="0"/>
        </c:dLbls>
        <c:gapWidth val="150"/>
        <c:axId val="-1526540304"/>
        <c:axId val="-1526534320"/>
      </c:barChart>
      <c:dateAx>
        <c:axId val="-1526540304"/>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Level of agreement</a:t>
                </a:r>
              </a:p>
            </c:rich>
          </c:tx>
          <c:layout>
            <c:manualLayout>
              <c:xMode val="edge"/>
              <c:yMode val="edge"/>
              <c:x val="0.41011673986445402"/>
              <c:y val="0.91223527025699502"/>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6534320"/>
        <c:crosses val="autoZero"/>
        <c:auto val="0"/>
        <c:lblOffset val="100"/>
        <c:baseTimeUnit val="days"/>
      </c:dateAx>
      <c:valAx>
        <c:axId val="-1526534320"/>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8097925173383599E-2"/>
              <c:y val="0.40497684980388698"/>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6540304"/>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Has calculations</a:t>
            </a:r>
            <a:r>
              <a:rPr lang="fr-BE" baseline="0"/>
              <a:t> with SAFIR</a:t>
            </a:r>
            <a:endParaRPr lang="fr-B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7222169235132"/>
          <c:y val="0.19050313107064001"/>
          <c:w val="0.38378635458066701"/>
          <c:h val="0.61956957717196104"/>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4"/>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'Stats Citations'!$B$55:$D$55</c:f>
              <c:strCache>
                <c:ptCount val="3"/>
                <c:pt idx="0">
                  <c:v>Has calculations with SAFIR</c:v>
                </c:pt>
                <c:pt idx="1">
                  <c:v>Only refers SAFIR</c:v>
                </c:pt>
                <c:pt idx="2">
                  <c:v>No access</c:v>
                </c:pt>
              </c:strCache>
            </c:strRef>
          </c:cat>
          <c:val>
            <c:numRef>
              <c:f>'Stats Citations'!$B$56:$D$56</c:f>
              <c:numCache>
                <c:formatCode>General</c:formatCode>
                <c:ptCount val="3"/>
                <c:pt idx="0">
                  <c:v>410</c:v>
                </c:pt>
                <c:pt idx="1">
                  <c:v>110</c:v>
                </c:pt>
                <c:pt idx="2">
                  <c:v>31</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7388124802791496"/>
          <c:y val="0.33408532585179301"/>
          <c:w val="0.35376840206432802"/>
          <c:h val="0.3456821787660109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ambria" panose="02040503050406030204" pitchFamily="18"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Type of document</a:t>
            </a:r>
            <a:endParaRPr lang="fr-BE" baseline="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7222169235132"/>
          <c:y val="0.19050313107064001"/>
          <c:w val="0.38378635458066701"/>
          <c:h val="0.61956957717196104"/>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4"/>
              </a:solidFill>
              <a:ln w="19050">
                <a:solidFill>
                  <a:schemeClr val="lt1"/>
                </a:solidFill>
              </a:ln>
              <a:effectLst/>
            </c:spPr>
          </c:dPt>
          <c:dPt>
            <c:idx val="2"/>
            <c:bubble3D val="0"/>
            <c:spPr>
              <a:solidFill>
                <a:schemeClr val="accent6"/>
              </a:solidFill>
              <a:ln w="19050">
                <a:solidFill>
                  <a:schemeClr val="lt1"/>
                </a:solidFill>
              </a:ln>
              <a:effectLst/>
            </c:spPr>
          </c:dPt>
          <c:dPt>
            <c:idx val="3"/>
            <c:bubble3D val="0"/>
            <c:spPr>
              <a:solidFill>
                <a:schemeClr val="accent1"/>
              </a:solidFill>
              <a:ln w="19050">
                <a:solidFill>
                  <a:schemeClr val="lt1"/>
                </a:solidFill>
              </a:ln>
              <a:effectLst/>
            </c:spPr>
          </c:dPt>
          <c:dPt>
            <c:idx val="4"/>
            <c:bubble3D val="0"/>
            <c:spPr>
              <a:solidFill>
                <a:srgbClr val="FF0000"/>
              </a:solidFill>
              <a:ln w="19050">
                <a:solidFill>
                  <a:schemeClr val="lt1"/>
                </a:solidFill>
              </a:ln>
              <a:effectLst/>
            </c:spPr>
          </c:dPt>
          <c:dPt>
            <c:idx val="5"/>
            <c:bubble3D val="0"/>
            <c:spPr>
              <a:solidFill>
                <a:schemeClr val="accent2"/>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'Stats Citations'!$B$36:$G$36</c:f>
              <c:strCache>
                <c:ptCount val="6"/>
                <c:pt idx="0">
                  <c:v>Conference papers</c:v>
                </c:pt>
                <c:pt idx="1">
                  <c:v>Journal articles</c:v>
                </c:pt>
                <c:pt idx="2">
                  <c:v>PhD thesis</c:v>
                </c:pt>
                <c:pt idx="3">
                  <c:v>MSc thesis</c:v>
                </c:pt>
                <c:pt idx="4">
                  <c:v>Books and book chapters</c:v>
                </c:pt>
                <c:pt idx="5">
                  <c:v>Reports and white papers</c:v>
                </c:pt>
              </c:strCache>
            </c:strRef>
          </c:cat>
          <c:val>
            <c:numRef>
              <c:f>'Stats Citations'!$B$37:$G$37</c:f>
              <c:numCache>
                <c:formatCode>General</c:formatCode>
                <c:ptCount val="6"/>
                <c:pt idx="0">
                  <c:v>248</c:v>
                </c:pt>
                <c:pt idx="1">
                  <c:v>245</c:v>
                </c:pt>
                <c:pt idx="2">
                  <c:v>24</c:v>
                </c:pt>
                <c:pt idx="3">
                  <c:v>16</c:v>
                </c:pt>
                <c:pt idx="4">
                  <c:v>8</c:v>
                </c:pt>
                <c:pt idx="5">
                  <c:v>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8321677704827102"/>
          <c:y val="0.18636212423637599"/>
          <c:w val="0.35613297395221999"/>
          <c:h val="0.63374246306143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ambria" panose="02040503050406030204" pitchFamily="18"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Journal articles</a:t>
            </a:r>
            <a:endParaRPr lang="fr-BE" sz="1400">
              <a:effectLst/>
            </a:endParaRPr>
          </a:p>
        </c:rich>
      </c:tx>
      <c:layout>
        <c:manualLayout>
          <c:xMode val="edge"/>
          <c:yMode val="edge"/>
          <c:x val="0.34843810556212601"/>
          <c:y val="2.6847091479766699E-2"/>
        </c:manualLayout>
      </c:layout>
      <c:overlay val="0"/>
    </c:title>
    <c:autoTitleDeleted val="0"/>
    <c:plotArea>
      <c:layout>
        <c:manualLayout>
          <c:layoutTarget val="inner"/>
          <c:xMode val="edge"/>
          <c:yMode val="edge"/>
          <c:x val="0.149354376922604"/>
          <c:y val="0.16321382641377699"/>
          <c:w val="0.78134038031070396"/>
          <c:h val="0.65889212906542505"/>
        </c:manualLayout>
      </c:layout>
      <c:barChart>
        <c:barDir val="col"/>
        <c:grouping val="clustered"/>
        <c:varyColors val="0"/>
        <c:ser>
          <c:idx val="8"/>
          <c:order val="0"/>
          <c:tx>
            <c:strRef>
              <c:f>'Stats Citations'!$D$4</c:f>
              <c:strCache>
                <c:ptCount val="1"/>
                <c:pt idx="0">
                  <c:v>Journal article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'Stats Citations'!$B$5:$B$28</c:f>
              <c:numCache>
                <c:formatCode>General</c:formatCode>
                <c:ptCount val="24"/>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numCache>
            </c:numRef>
          </c:cat>
          <c:val>
            <c:numRef>
              <c:f>'Stats Citations'!$D$5:$D$28</c:f>
              <c:numCache>
                <c:formatCode>General</c:formatCode>
                <c:ptCount val="24"/>
                <c:pt idx="0">
                  <c:v>0</c:v>
                </c:pt>
                <c:pt idx="1">
                  <c:v>0</c:v>
                </c:pt>
                <c:pt idx="2">
                  <c:v>0</c:v>
                </c:pt>
                <c:pt idx="3">
                  <c:v>0</c:v>
                </c:pt>
                <c:pt idx="4">
                  <c:v>0</c:v>
                </c:pt>
                <c:pt idx="5">
                  <c:v>1</c:v>
                </c:pt>
                <c:pt idx="6">
                  <c:v>0</c:v>
                </c:pt>
                <c:pt idx="7">
                  <c:v>2</c:v>
                </c:pt>
                <c:pt idx="8">
                  <c:v>2</c:v>
                </c:pt>
                <c:pt idx="9">
                  <c:v>7</c:v>
                </c:pt>
                <c:pt idx="10">
                  <c:v>11</c:v>
                </c:pt>
                <c:pt idx="11">
                  <c:v>10</c:v>
                </c:pt>
                <c:pt idx="12">
                  <c:v>2</c:v>
                </c:pt>
                <c:pt idx="13">
                  <c:v>8</c:v>
                </c:pt>
                <c:pt idx="14">
                  <c:v>12</c:v>
                </c:pt>
                <c:pt idx="15">
                  <c:v>15</c:v>
                </c:pt>
                <c:pt idx="16">
                  <c:v>18</c:v>
                </c:pt>
                <c:pt idx="17">
                  <c:v>19</c:v>
                </c:pt>
                <c:pt idx="18">
                  <c:v>28</c:v>
                </c:pt>
                <c:pt idx="19">
                  <c:v>26</c:v>
                </c:pt>
                <c:pt idx="20">
                  <c:v>16</c:v>
                </c:pt>
                <c:pt idx="21">
                  <c:v>20</c:v>
                </c:pt>
                <c:pt idx="22">
                  <c:v>37</c:v>
                </c:pt>
                <c:pt idx="23">
                  <c:v>15</c:v>
                </c:pt>
              </c:numCache>
            </c:numRef>
          </c:val>
        </c:ser>
        <c:dLbls>
          <c:showLegendKey val="0"/>
          <c:showVal val="0"/>
          <c:showCatName val="0"/>
          <c:showSerName val="0"/>
          <c:showPercent val="0"/>
          <c:showBubbleSize val="0"/>
        </c:dLbls>
        <c:gapWidth val="150"/>
        <c:axId val="-1529787328"/>
        <c:axId val="-1529786784"/>
      </c:barChart>
      <c:dateAx>
        <c:axId val="-1529787328"/>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Year</a:t>
                </a:r>
              </a:p>
            </c:rich>
          </c:tx>
          <c:layout>
            <c:manualLayout>
              <c:xMode val="edge"/>
              <c:yMode val="edge"/>
              <c:x val="0.49547993873781598"/>
              <c:y val="0.93571214245010803"/>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86784"/>
        <c:crosses val="autoZero"/>
        <c:auto val="0"/>
        <c:lblOffset val="100"/>
        <c:baseTimeUnit val="days"/>
      </c:dateAx>
      <c:valAx>
        <c:axId val="-1529786784"/>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7234177754194299E-2"/>
              <c:y val="0.38999552128396597"/>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7328"/>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Conference papers</a:t>
            </a:r>
          </a:p>
        </c:rich>
      </c:tx>
      <c:layout>
        <c:manualLayout>
          <c:xMode val="edge"/>
          <c:yMode val="edge"/>
          <c:x val="0.34843810556212601"/>
          <c:y val="2.6847091479766699E-2"/>
        </c:manualLayout>
      </c:layout>
      <c:overlay val="0"/>
    </c:title>
    <c:autoTitleDeleted val="0"/>
    <c:plotArea>
      <c:layout>
        <c:manualLayout>
          <c:layoutTarget val="inner"/>
          <c:xMode val="edge"/>
          <c:yMode val="edge"/>
          <c:x val="0.149354376922604"/>
          <c:y val="0.16321382641377699"/>
          <c:w val="0.78134038031070396"/>
          <c:h val="0.65889212906542505"/>
        </c:manualLayout>
      </c:layout>
      <c:barChart>
        <c:barDir val="col"/>
        <c:grouping val="clustered"/>
        <c:varyColors val="0"/>
        <c:ser>
          <c:idx val="8"/>
          <c:order val="0"/>
          <c:tx>
            <c:strRef>
              <c:f>'Stats Citations'!$E$4</c:f>
              <c:strCache>
                <c:ptCount val="1"/>
                <c:pt idx="0">
                  <c:v>Conference paper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'Stats Citations'!$B$5:$B$28</c:f>
              <c:numCache>
                <c:formatCode>General</c:formatCode>
                <c:ptCount val="24"/>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numCache>
            </c:numRef>
          </c:cat>
          <c:val>
            <c:numRef>
              <c:f>'Stats Citations'!$E$5:$E$28</c:f>
              <c:numCache>
                <c:formatCode>General</c:formatCode>
                <c:ptCount val="24"/>
                <c:pt idx="0">
                  <c:v>1</c:v>
                </c:pt>
                <c:pt idx="1">
                  <c:v>0</c:v>
                </c:pt>
                <c:pt idx="2">
                  <c:v>0</c:v>
                </c:pt>
                <c:pt idx="3">
                  <c:v>2</c:v>
                </c:pt>
                <c:pt idx="4">
                  <c:v>0</c:v>
                </c:pt>
                <c:pt idx="5">
                  <c:v>1</c:v>
                </c:pt>
                <c:pt idx="6">
                  <c:v>6</c:v>
                </c:pt>
                <c:pt idx="7">
                  <c:v>1</c:v>
                </c:pt>
                <c:pt idx="8">
                  <c:v>5</c:v>
                </c:pt>
                <c:pt idx="9">
                  <c:v>3</c:v>
                </c:pt>
                <c:pt idx="10">
                  <c:v>11</c:v>
                </c:pt>
                <c:pt idx="11">
                  <c:v>4</c:v>
                </c:pt>
                <c:pt idx="12">
                  <c:v>21</c:v>
                </c:pt>
                <c:pt idx="13">
                  <c:v>5</c:v>
                </c:pt>
                <c:pt idx="14">
                  <c:v>16</c:v>
                </c:pt>
                <c:pt idx="15">
                  <c:v>7</c:v>
                </c:pt>
                <c:pt idx="16">
                  <c:v>35</c:v>
                </c:pt>
                <c:pt idx="17">
                  <c:v>6</c:v>
                </c:pt>
                <c:pt idx="18">
                  <c:v>26</c:v>
                </c:pt>
                <c:pt idx="19">
                  <c:v>13</c:v>
                </c:pt>
                <c:pt idx="20">
                  <c:v>21</c:v>
                </c:pt>
                <c:pt idx="21">
                  <c:v>30</c:v>
                </c:pt>
                <c:pt idx="22">
                  <c:v>24</c:v>
                </c:pt>
                <c:pt idx="23">
                  <c:v>9</c:v>
                </c:pt>
              </c:numCache>
            </c:numRef>
          </c:val>
        </c:ser>
        <c:dLbls>
          <c:showLegendKey val="0"/>
          <c:showVal val="0"/>
          <c:showCatName val="0"/>
          <c:showSerName val="0"/>
          <c:showPercent val="0"/>
          <c:showBubbleSize val="0"/>
        </c:dLbls>
        <c:gapWidth val="150"/>
        <c:axId val="-1529784064"/>
        <c:axId val="-1529781888"/>
      </c:barChart>
      <c:dateAx>
        <c:axId val="-1529784064"/>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Year</a:t>
                </a:r>
              </a:p>
            </c:rich>
          </c:tx>
          <c:layout>
            <c:manualLayout>
              <c:xMode val="edge"/>
              <c:yMode val="edge"/>
              <c:x val="0.49547993873781598"/>
              <c:y val="0.93571214245010803"/>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81888"/>
        <c:crosses val="autoZero"/>
        <c:auto val="0"/>
        <c:lblOffset val="100"/>
        <c:baseTimeUnit val="days"/>
      </c:dateAx>
      <c:valAx>
        <c:axId val="-1529781888"/>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7234177754194299E-2"/>
              <c:y val="0.38999552128396597"/>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4064"/>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SiF Conferences</a:t>
            </a:r>
          </a:p>
        </c:rich>
      </c:tx>
      <c:layout>
        <c:manualLayout>
          <c:xMode val="edge"/>
          <c:yMode val="edge"/>
          <c:x val="0.34843810556212601"/>
          <c:y val="2.6847091479766699E-2"/>
        </c:manualLayout>
      </c:layout>
      <c:overlay val="0"/>
    </c:title>
    <c:autoTitleDeleted val="0"/>
    <c:plotArea>
      <c:layout>
        <c:manualLayout>
          <c:layoutTarget val="inner"/>
          <c:xMode val="edge"/>
          <c:yMode val="edge"/>
          <c:x val="0.149354376922604"/>
          <c:y val="0.16321382641377699"/>
          <c:w val="0.78134038031070396"/>
          <c:h val="0.65889212906542505"/>
        </c:manualLayout>
      </c:layout>
      <c:barChart>
        <c:barDir val="col"/>
        <c:grouping val="clustered"/>
        <c:varyColors val="0"/>
        <c:ser>
          <c:idx val="8"/>
          <c:order val="0"/>
          <c:tx>
            <c:strRef>
              <c:f>'Stats Citations'!$F$4</c:f>
              <c:strCache>
                <c:ptCount val="1"/>
                <c:pt idx="0">
                  <c:v>Sif Conferences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'Stats Citations'!$B$5:$B$28</c:f>
              <c:numCache>
                <c:formatCode>General</c:formatCode>
                <c:ptCount val="24"/>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numCache>
            </c:numRef>
          </c:cat>
          <c:val>
            <c:numRef>
              <c:f>'Stats Citations'!$F$5:$F$28</c:f>
              <c:numCache>
                <c:formatCode>General</c:formatCode>
                <c:ptCount val="24"/>
                <c:pt idx="0">
                  <c:v>0</c:v>
                </c:pt>
                <c:pt idx="1">
                  <c:v>0</c:v>
                </c:pt>
                <c:pt idx="2">
                  <c:v>0</c:v>
                </c:pt>
                <c:pt idx="3">
                  <c:v>0</c:v>
                </c:pt>
                <c:pt idx="4">
                  <c:v>0</c:v>
                </c:pt>
                <c:pt idx="5">
                  <c:v>0</c:v>
                </c:pt>
                <c:pt idx="6">
                  <c:v>6</c:v>
                </c:pt>
                <c:pt idx="7">
                  <c:v>0</c:v>
                </c:pt>
                <c:pt idx="8">
                  <c:v>2</c:v>
                </c:pt>
                <c:pt idx="9">
                  <c:v>0</c:v>
                </c:pt>
                <c:pt idx="10">
                  <c:v>7</c:v>
                </c:pt>
                <c:pt idx="11">
                  <c:v>0</c:v>
                </c:pt>
                <c:pt idx="12">
                  <c:v>18</c:v>
                </c:pt>
                <c:pt idx="13">
                  <c:v>0</c:v>
                </c:pt>
                <c:pt idx="14">
                  <c:v>11</c:v>
                </c:pt>
                <c:pt idx="15">
                  <c:v>0</c:v>
                </c:pt>
                <c:pt idx="16">
                  <c:v>20</c:v>
                </c:pt>
                <c:pt idx="17">
                  <c:v>0</c:v>
                </c:pt>
                <c:pt idx="18">
                  <c:v>15</c:v>
                </c:pt>
                <c:pt idx="19">
                  <c:v>0</c:v>
                </c:pt>
                <c:pt idx="20">
                  <c:v>15</c:v>
                </c:pt>
                <c:pt idx="21">
                  <c:v>0</c:v>
                </c:pt>
                <c:pt idx="22">
                  <c:v>18</c:v>
                </c:pt>
                <c:pt idx="23">
                  <c:v>0</c:v>
                </c:pt>
              </c:numCache>
            </c:numRef>
          </c:val>
        </c:ser>
        <c:dLbls>
          <c:showLegendKey val="0"/>
          <c:showVal val="0"/>
          <c:showCatName val="0"/>
          <c:showSerName val="0"/>
          <c:showPercent val="0"/>
          <c:showBubbleSize val="0"/>
        </c:dLbls>
        <c:gapWidth val="150"/>
        <c:axId val="-1529780256"/>
        <c:axId val="-1529782976"/>
      </c:barChart>
      <c:dateAx>
        <c:axId val="-1529780256"/>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Year</a:t>
                </a:r>
              </a:p>
            </c:rich>
          </c:tx>
          <c:layout>
            <c:manualLayout>
              <c:xMode val="edge"/>
              <c:yMode val="edge"/>
              <c:x val="0.49547993873781598"/>
              <c:y val="0.93571214245010803"/>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82976"/>
        <c:crosses val="autoZero"/>
        <c:auto val="0"/>
        <c:lblOffset val="100"/>
        <c:baseTimeUnit val="days"/>
      </c:dateAx>
      <c:valAx>
        <c:axId val="-1529782976"/>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7234177754194299E-2"/>
              <c:y val="0.38999552128396597"/>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0256"/>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Structural elements</a:t>
            </a:r>
          </a:p>
        </c:rich>
      </c:tx>
      <c:layout>
        <c:manualLayout>
          <c:xMode val="edge"/>
          <c:yMode val="edge"/>
          <c:x val="0.33468303566593399"/>
          <c:y val="1.5611194668082201E-2"/>
        </c:manualLayout>
      </c:layout>
      <c:overlay val="0"/>
    </c:title>
    <c:autoTitleDeleted val="0"/>
    <c:plotArea>
      <c:layout>
        <c:manualLayout>
          <c:layoutTarget val="inner"/>
          <c:xMode val="edge"/>
          <c:yMode val="edge"/>
          <c:x val="0.149354376922604"/>
          <c:y val="0.19317644283228599"/>
          <c:w val="0.78134038031070396"/>
          <c:h val="0.538567919973859"/>
        </c:manualLayout>
      </c:layout>
      <c:barChart>
        <c:barDir val="col"/>
        <c:grouping val="clustered"/>
        <c:varyColors val="0"/>
        <c:ser>
          <c:idx val="8"/>
          <c:order val="0"/>
          <c:tx>
            <c:v>Structural elements</c:v>
          </c:tx>
          <c:invertIfNegative val="0"/>
          <c:dPt>
            <c:idx val="1"/>
            <c:invertIfNegative val="0"/>
            <c:bubble3D val="0"/>
            <c:spPr>
              <a:solidFill>
                <a:schemeClr val="accent4"/>
              </a:solidFill>
            </c:spPr>
          </c:dPt>
          <c:dPt>
            <c:idx val="2"/>
            <c:invertIfNegative val="0"/>
            <c:bubble3D val="0"/>
            <c:spPr>
              <a:solidFill>
                <a:schemeClr val="accent4"/>
              </a:solidFill>
            </c:spPr>
          </c:dPt>
          <c:dPt>
            <c:idx val="3"/>
            <c:invertIfNegative val="0"/>
            <c:bubble3D val="0"/>
            <c:spPr>
              <a:solidFill>
                <a:schemeClr val="accent4"/>
              </a:solidFill>
            </c:spPr>
          </c:dPt>
          <c:dPt>
            <c:idx val="4"/>
            <c:invertIfNegative val="0"/>
            <c:bubble3D val="0"/>
            <c:spPr>
              <a:solidFill>
                <a:schemeClr val="accent4"/>
              </a:solidFill>
            </c:spPr>
          </c:dPt>
          <c:dPt>
            <c:idx val="5"/>
            <c:invertIfNegative val="0"/>
            <c:bubble3D val="0"/>
            <c:spPr>
              <a:solidFill>
                <a:schemeClr val="accent4"/>
              </a:solidFill>
            </c:spPr>
          </c:dPt>
          <c:dPt>
            <c:idx val="6"/>
            <c:invertIfNegative val="0"/>
            <c:bubble3D val="0"/>
            <c:spPr>
              <a:solidFill>
                <a:schemeClr val="accent4"/>
              </a:solidFill>
            </c:spPr>
          </c:dPt>
          <c:dPt>
            <c:idx val="7"/>
            <c:invertIfNegative val="0"/>
            <c:bubble3D val="0"/>
            <c:spPr>
              <a:solidFill>
                <a:schemeClr val="accent4"/>
              </a:solidFill>
            </c:spPr>
          </c:dPt>
          <c:dPt>
            <c:idx val="8"/>
            <c:invertIfNegative val="0"/>
            <c:bubble3D val="0"/>
            <c:spPr>
              <a:solidFill>
                <a:schemeClr val="accent1"/>
              </a:solidFill>
            </c:spPr>
          </c:dPt>
          <c:dPt>
            <c:idx val="9"/>
            <c:invertIfNegative val="0"/>
            <c:bubble3D val="0"/>
            <c:spPr>
              <a:solidFill>
                <a:schemeClr val="accent1"/>
              </a:solidFill>
            </c:spPr>
          </c:dPt>
          <c:dPt>
            <c:idx val="10"/>
            <c:invertIfNegative val="0"/>
            <c:bubble3D val="0"/>
            <c:spPr>
              <a:solidFill>
                <a:srgbClr val="92D050"/>
              </a:solidFill>
            </c:spPr>
          </c:dPt>
          <c:dPt>
            <c:idx val="11"/>
            <c:invertIfNegative val="0"/>
            <c:bubble3D val="0"/>
            <c:spPr>
              <a:solidFill>
                <a:srgbClr val="92D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Comparisons'!$B$26:$M$26</c:f>
              <c:strCache>
                <c:ptCount val="12"/>
                <c:pt idx="0">
                  <c:v>Specimen</c:v>
                </c:pt>
                <c:pt idx="1">
                  <c:v>Column</c:v>
                </c:pt>
                <c:pt idx="2">
                  <c:v>Beam</c:v>
                </c:pt>
                <c:pt idx="3">
                  <c:v>Slab</c:v>
                </c:pt>
                <c:pt idx="4">
                  <c:v>Wall</c:v>
                </c:pt>
                <c:pt idx="5">
                  <c:v>Beam-column</c:v>
                </c:pt>
                <c:pt idx="6">
                  <c:v>Connection</c:v>
                </c:pt>
                <c:pt idx="7">
                  <c:v>Panel</c:v>
                </c:pt>
                <c:pt idx="8">
                  <c:v>Floor system</c:v>
                </c:pt>
                <c:pt idx="9">
                  <c:v>Frame</c:v>
                </c:pt>
                <c:pt idx="10">
                  <c:v>Industrial hall</c:v>
                </c:pt>
                <c:pt idx="11">
                  <c:v>Full structure</c:v>
                </c:pt>
              </c:strCache>
            </c:strRef>
          </c:cat>
          <c:val>
            <c:numRef>
              <c:f>'Stats Comparisons'!$B$27:$M$27</c:f>
              <c:numCache>
                <c:formatCode>General</c:formatCode>
                <c:ptCount val="12"/>
                <c:pt idx="0">
                  <c:v>17</c:v>
                </c:pt>
                <c:pt idx="1">
                  <c:v>45</c:v>
                </c:pt>
                <c:pt idx="2">
                  <c:v>33</c:v>
                </c:pt>
                <c:pt idx="3">
                  <c:v>15</c:v>
                </c:pt>
                <c:pt idx="4">
                  <c:v>14</c:v>
                </c:pt>
                <c:pt idx="5">
                  <c:v>6</c:v>
                </c:pt>
                <c:pt idx="6">
                  <c:v>4</c:v>
                </c:pt>
                <c:pt idx="7">
                  <c:v>2</c:v>
                </c:pt>
                <c:pt idx="8">
                  <c:v>15</c:v>
                </c:pt>
                <c:pt idx="9">
                  <c:v>13</c:v>
                </c:pt>
                <c:pt idx="10">
                  <c:v>3</c:v>
                </c:pt>
                <c:pt idx="11">
                  <c:v>3</c:v>
                </c:pt>
              </c:numCache>
            </c:numRef>
          </c:val>
          <c:extLst/>
        </c:ser>
        <c:dLbls>
          <c:showLegendKey val="0"/>
          <c:showVal val="0"/>
          <c:showCatName val="0"/>
          <c:showSerName val="0"/>
          <c:showPercent val="0"/>
          <c:showBubbleSize val="0"/>
        </c:dLbls>
        <c:gapWidth val="150"/>
        <c:axId val="-1529785696"/>
        <c:axId val="-1529788960"/>
      </c:barChart>
      <c:dateAx>
        <c:axId val="-1529785696"/>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Structural element</a:t>
                </a:r>
              </a:p>
            </c:rich>
          </c:tx>
          <c:layout>
            <c:manualLayout>
              <c:xMode val="edge"/>
              <c:yMode val="edge"/>
              <c:x val="0.41470181713979404"/>
              <c:y val="0.91571749086895793"/>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88960"/>
        <c:crosses val="autoZero"/>
        <c:auto val="0"/>
        <c:lblOffset val="100"/>
        <c:baseTimeUnit val="days"/>
      </c:dateAx>
      <c:valAx>
        <c:axId val="-1529788960"/>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1220346081223998E-2"/>
              <c:y val="0.37485638090419399"/>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5696"/>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Materials</a:t>
            </a:r>
            <a:endParaRPr lang="fr-BE" sz="1400">
              <a:effectLst/>
            </a:endParaRPr>
          </a:p>
        </c:rich>
      </c:tx>
      <c:layout>
        <c:manualLayout>
          <c:xMode val="edge"/>
          <c:yMode val="edge"/>
          <c:x val="0.48714749472105501"/>
          <c:y val="8.9178235250714204E-3"/>
        </c:manualLayout>
      </c:layout>
      <c:overlay val="0"/>
    </c:title>
    <c:autoTitleDeleted val="0"/>
    <c:plotArea>
      <c:layout>
        <c:manualLayout>
          <c:layoutTarget val="inner"/>
          <c:xMode val="edge"/>
          <c:yMode val="edge"/>
          <c:x val="0.14803670861235799"/>
          <c:y val="0.189829659846736"/>
          <c:w val="0.79511159122014796"/>
          <c:h val="0.45741921192705087"/>
        </c:manualLayout>
      </c:layout>
      <c:barChart>
        <c:barDir val="col"/>
        <c:grouping val="clustered"/>
        <c:varyColors val="0"/>
        <c:ser>
          <c:idx val="8"/>
          <c:order val="0"/>
          <c:tx>
            <c:v>Materials</c:v>
          </c:tx>
          <c:invertIfNegative val="0"/>
          <c:dPt>
            <c:idx val="0"/>
            <c:invertIfNegative val="0"/>
            <c:bubble3D val="0"/>
            <c:spPr>
              <a:solidFill>
                <a:schemeClr val="accent4"/>
              </a:solidFill>
            </c:spPr>
          </c:dPt>
          <c:dPt>
            <c:idx val="1"/>
            <c:invertIfNegative val="0"/>
            <c:bubble3D val="0"/>
            <c:spPr>
              <a:solidFill>
                <a:schemeClr val="accent4"/>
              </a:solidFill>
            </c:spPr>
          </c:dPt>
          <c:dPt>
            <c:idx val="2"/>
            <c:invertIfNegative val="0"/>
            <c:bubble3D val="0"/>
            <c:spPr>
              <a:solidFill>
                <a:schemeClr val="accent4"/>
              </a:solidFill>
            </c:spPr>
          </c:dPt>
          <c:dPt>
            <c:idx val="3"/>
            <c:invertIfNegative val="0"/>
            <c:bubble3D val="0"/>
            <c:spPr>
              <a:solidFill>
                <a:schemeClr val="accent1"/>
              </a:solidFill>
            </c:spPr>
          </c:dPt>
          <c:dPt>
            <c:idx val="4"/>
            <c:invertIfNegative val="0"/>
            <c:bubble3D val="0"/>
            <c:spPr>
              <a:solidFill>
                <a:schemeClr val="accent1"/>
              </a:solidFill>
            </c:spPr>
          </c:dPt>
          <c:dPt>
            <c:idx val="5"/>
            <c:invertIfNegative val="0"/>
            <c:bubble3D val="0"/>
            <c:spPr>
              <a:solidFill>
                <a:schemeClr val="accent6"/>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'Stats Comparisons'!$B$54:$G$54</c:f>
              <c:strCache>
                <c:ptCount val="6"/>
                <c:pt idx="0">
                  <c:v>Steel</c:v>
                </c:pt>
                <c:pt idx="1">
                  <c:v>Concrete</c:v>
                </c:pt>
                <c:pt idx="2">
                  <c:v>Wood</c:v>
                </c:pt>
                <c:pt idx="3">
                  <c:v>Gypsum</c:v>
                </c:pt>
                <c:pt idx="4">
                  <c:v>Insulation materials</c:v>
                </c:pt>
                <c:pt idx="5">
                  <c:v>Custom properties</c:v>
                </c:pt>
              </c:strCache>
            </c:strRef>
          </c:cat>
          <c:val>
            <c:numRef>
              <c:f>'Stats Comparisons'!$B$55:$G$55</c:f>
              <c:numCache>
                <c:formatCode>General</c:formatCode>
                <c:ptCount val="6"/>
                <c:pt idx="0">
                  <c:v>83</c:v>
                </c:pt>
                <c:pt idx="1">
                  <c:v>75</c:v>
                </c:pt>
                <c:pt idx="2">
                  <c:v>11</c:v>
                </c:pt>
                <c:pt idx="3">
                  <c:v>10</c:v>
                </c:pt>
                <c:pt idx="4">
                  <c:v>9</c:v>
                </c:pt>
                <c:pt idx="5">
                  <c:v>3</c:v>
                </c:pt>
              </c:numCache>
            </c:numRef>
          </c:val>
          <c:extLst/>
        </c:ser>
        <c:dLbls>
          <c:showLegendKey val="0"/>
          <c:showVal val="0"/>
          <c:showCatName val="0"/>
          <c:showSerName val="0"/>
          <c:showPercent val="0"/>
          <c:showBubbleSize val="0"/>
        </c:dLbls>
        <c:gapWidth val="150"/>
        <c:axId val="-1529787872"/>
        <c:axId val="-1529785152"/>
      </c:barChart>
      <c:dateAx>
        <c:axId val="-1529787872"/>
        <c:scaling>
          <c:orientation val="minMax"/>
        </c:scaling>
        <c:delete val="0"/>
        <c:axPos val="b"/>
        <c:title>
          <c:tx>
            <c:rich>
              <a:bodyPr/>
              <a:lstStyle/>
              <a:p>
                <a:pPr>
                  <a:defRPr/>
                </a:pPr>
                <a:r>
                  <a:rPr lang="en-US" sz="1100" b="0">
                    <a:latin typeface="Cambria" panose="02040503050406030204" pitchFamily="18" charset="0"/>
                    <a:cs typeface="Times New Roman" panose="02020603050405020304" pitchFamily="18" charset="0"/>
                  </a:rPr>
                  <a:t>Material</a:t>
                </a:r>
              </a:p>
            </c:rich>
          </c:tx>
          <c:layout>
            <c:manualLayout>
              <c:xMode val="edge"/>
              <c:yMode val="edge"/>
              <c:x val="0.46956535111014658"/>
              <c:y val="0.89754168489609631"/>
            </c:manualLayout>
          </c:layout>
          <c:overlay val="0"/>
        </c:title>
        <c:numFmt formatCode="General" sourceLinked="1"/>
        <c:majorTickMark val="in"/>
        <c:minorTickMark val="none"/>
        <c:tickLblPos val="nextTo"/>
        <c:spPr>
          <a:noFill/>
          <a:ln w="9525" cap="flat" cmpd="sng" algn="ctr">
            <a:solidFill>
              <a:schemeClr val="tx1"/>
            </a:solidFill>
            <a:round/>
          </a:ln>
          <a:effectLst/>
        </c:spPr>
        <c:txPr>
          <a:bodyPr rot="-27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mn-ea"/>
                <a:cs typeface="Times New Roman" panose="02020603050405020304" pitchFamily="18" charset="0"/>
              </a:defRPr>
            </a:pPr>
            <a:endParaRPr lang="fr-FR"/>
          </a:p>
        </c:txPr>
        <c:crossAx val="-1529785152"/>
        <c:crosses val="autoZero"/>
        <c:auto val="0"/>
        <c:lblOffset val="100"/>
        <c:baseTimeUnit val="days"/>
      </c:dateAx>
      <c:valAx>
        <c:axId val="-1529785152"/>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r>
                  <a:rPr lang="pt-PT" sz="1100" b="0" i="0" u="none" strike="noStrike" baseline="0">
                    <a:effectLst/>
                    <a:latin typeface="Cambria" panose="02040503050406030204" pitchFamily="18" charset="0"/>
                  </a:rPr>
                  <a:t>Quantity</a:t>
                </a:r>
                <a:endParaRPr lang="pt-PT" sz="1100">
                  <a:effectLst/>
                  <a:latin typeface="Cambria" panose="02040503050406030204" pitchFamily="18" charset="0"/>
                  <a:cs typeface="Times New Roman" panose="02020603050405020304" pitchFamily="18" charset="0"/>
                </a:endParaRPr>
              </a:p>
            </c:rich>
          </c:tx>
          <c:layout>
            <c:manualLayout>
              <c:xMode val="edge"/>
              <c:yMode val="edge"/>
              <c:x val="4.29169695790627E-2"/>
              <c:y val="0.36804599599875198"/>
            </c:manualLayout>
          </c:layout>
          <c:overlay val="0"/>
          <c:spPr>
            <a:noFill/>
            <a:ln>
              <a:noFill/>
            </a:ln>
            <a:effectLst/>
          </c:sp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mbria" panose="02040503050406030204" pitchFamily="18" charset="0"/>
                <a:ea typeface="+mn-ea"/>
                <a:cs typeface="Times New Roman" panose="02020603050405020304" pitchFamily="18" charset="0"/>
              </a:defRPr>
            </a:pPr>
            <a:endParaRPr lang="fr-FR"/>
          </a:p>
        </c:txPr>
        <c:crossAx val="-1529787872"/>
        <c:crosses val="autoZero"/>
        <c:crossBetween val="between"/>
      </c:valAx>
      <c:spPr>
        <a:noFill/>
        <a:ln w="952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0DC01C-2E82-44CE-85CA-CD4C0EF958FA}" type="doc">
      <dgm:prSet loTypeId="urn:microsoft.com/office/officeart/2005/8/layout/rings+Icon" loCatId="relationship" qsTypeId="urn:microsoft.com/office/officeart/2005/8/quickstyle/simple1" qsCatId="simple" csTypeId="urn:microsoft.com/office/officeart/2005/8/colors/accent1_2" csCatId="accent1" phldr="1"/>
      <dgm:spPr/>
    </dgm:pt>
    <dgm:pt modelId="{5286CC99-FBBE-4245-AF2D-5ECD21E53D22}">
      <dgm:prSet phldrT="[Text]" custT="1"/>
      <dgm:spPr/>
      <dgm:t>
        <a:bodyPr/>
        <a:lstStyle/>
        <a:p>
          <a:r>
            <a:rPr lang="fr-BE" sz="1600">
              <a:latin typeface="Cambria" panose="02040503050406030204" pitchFamily="18" charset="0"/>
            </a:rPr>
            <a:t>96</a:t>
          </a:r>
        </a:p>
      </dgm:t>
    </dgm:pt>
    <dgm:pt modelId="{3E62B384-E829-4CE5-91F9-E74BD2B6F15E}" type="parTrans" cxnId="{6DB4A350-D5E9-4877-9887-DA85C335A666}">
      <dgm:prSet/>
      <dgm:spPr/>
      <dgm:t>
        <a:bodyPr/>
        <a:lstStyle/>
        <a:p>
          <a:endParaRPr lang="fr-BE"/>
        </a:p>
      </dgm:t>
    </dgm:pt>
    <dgm:pt modelId="{AECD0AF8-590E-4F90-BB6D-14BB98613BFB}" type="sibTrans" cxnId="{6DB4A350-D5E9-4877-9887-DA85C335A666}">
      <dgm:prSet/>
      <dgm:spPr/>
      <dgm:t>
        <a:bodyPr/>
        <a:lstStyle/>
        <a:p>
          <a:endParaRPr lang="fr-BE"/>
        </a:p>
      </dgm:t>
    </dgm:pt>
    <dgm:pt modelId="{682465D8-314D-4EE1-8B36-3ED9ED1F6C63}">
      <dgm:prSet phldrT="[Text]" custT="1"/>
      <dgm:spPr>
        <a:solidFill>
          <a:schemeClr val="bg2">
            <a:lumMod val="75000"/>
            <a:alpha val="50000"/>
          </a:schemeClr>
        </a:solidFill>
      </dgm:spPr>
      <dgm:t>
        <a:bodyPr/>
        <a:lstStyle/>
        <a:p>
          <a:r>
            <a:rPr lang="fr-BE" sz="1600">
              <a:latin typeface="Cambria" panose="02040503050406030204" pitchFamily="18" charset="0"/>
            </a:rPr>
            <a:t>22</a:t>
          </a:r>
        </a:p>
      </dgm:t>
    </dgm:pt>
    <dgm:pt modelId="{0265F3C0-5132-461F-AB22-59B04D555C50}" type="sibTrans" cxnId="{84E74FF2-F90F-4D37-BC97-F96B002425E9}">
      <dgm:prSet/>
      <dgm:spPr/>
      <dgm:t>
        <a:bodyPr/>
        <a:lstStyle/>
        <a:p>
          <a:endParaRPr lang="fr-BE"/>
        </a:p>
      </dgm:t>
    </dgm:pt>
    <dgm:pt modelId="{7931A676-1E66-4B1C-8FB9-74DA2C8975E7}" type="parTrans" cxnId="{84E74FF2-F90F-4D37-BC97-F96B002425E9}">
      <dgm:prSet/>
      <dgm:spPr/>
      <dgm:t>
        <a:bodyPr/>
        <a:lstStyle/>
        <a:p>
          <a:endParaRPr lang="fr-BE"/>
        </a:p>
      </dgm:t>
    </dgm:pt>
    <dgm:pt modelId="{45756F60-9BB5-417F-B1D5-B5689E4AE4C2}" type="pres">
      <dgm:prSet presAssocID="{E70DC01C-2E82-44CE-85CA-CD4C0EF958FA}" presName="Name0" presStyleCnt="0">
        <dgm:presLayoutVars>
          <dgm:chMax val="7"/>
          <dgm:dir/>
          <dgm:resizeHandles val="exact"/>
        </dgm:presLayoutVars>
      </dgm:prSet>
      <dgm:spPr/>
    </dgm:pt>
    <dgm:pt modelId="{A248B9D0-4F92-451A-9FBC-31F800E2CA2A}" type="pres">
      <dgm:prSet presAssocID="{E70DC01C-2E82-44CE-85CA-CD4C0EF958FA}" presName="ellipse1" presStyleLbl="vennNode1" presStyleIdx="0" presStyleCnt="2" custScaleX="129129" custScaleY="129129" custLinFactNeighborX="-21764" custLinFactNeighborY="23615">
        <dgm:presLayoutVars>
          <dgm:bulletEnabled val="1"/>
        </dgm:presLayoutVars>
      </dgm:prSet>
      <dgm:spPr/>
      <dgm:t>
        <a:bodyPr/>
        <a:lstStyle/>
        <a:p>
          <a:endParaRPr lang="fr-BE"/>
        </a:p>
      </dgm:t>
    </dgm:pt>
    <dgm:pt modelId="{D3E59E63-93F6-42BD-B309-97A3636A2A31}" type="pres">
      <dgm:prSet presAssocID="{E70DC01C-2E82-44CE-85CA-CD4C0EF958FA}" presName="ellipse2" presStyleLbl="vennNode1" presStyleIdx="1" presStyleCnt="2" custScaleX="77104" custScaleY="77104" custLinFactNeighborX="4165" custLinFactNeighborY="-43524">
        <dgm:presLayoutVars>
          <dgm:bulletEnabled val="1"/>
        </dgm:presLayoutVars>
      </dgm:prSet>
      <dgm:spPr/>
      <dgm:t>
        <a:bodyPr/>
        <a:lstStyle/>
        <a:p>
          <a:endParaRPr lang="fr-BE"/>
        </a:p>
      </dgm:t>
    </dgm:pt>
  </dgm:ptLst>
  <dgm:cxnLst>
    <dgm:cxn modelId="{C18FCF6C-BCEC-48C5-B92D-98EDFA0F9E36}" type="presOf" srcId="{682465D8-314D-4EE1-8B36-3ED9ED1F6C63}" destId="{D3E59E63-93F6-42BD-B309-97A3636A2A31}" srcOrd="0" destOrd="0" presId="urn:microsoft.com/office/officeart/2005/8/layout/rings+Icon"/>
    <dgm:cxn modelId="{EDF6C6DF-A855-4BEF-B621-5A4222F9E809}" type="presOf" srcId="{E70DC01C-2E82-44CE-85CA-CD4C0EF958FA}" destId="{45756F60-9BB5-417F-B1D5-B5689E4AE4C2}" srcOrd="0" destOrd="0" presId="urn:microsoft.com/office/officeart/2005/8/layout/rings+Icon"/>
    <dgm:cxn modelId="{626A40F8-1143-47CC-A9DD-FDBA9A3B8322}" type="presOf" srcId="{5286CC99-FBBE-4245-AF2D-5ECD21E53D22}" destId="{A248B9D0-4F92-451A-9FBC-31F800E2CA2A}" srcOrd="0" destOrd="0" presId="urn:microsoft.com/office/officeart/2005/8/layout/rings+Icon"/>
    <dgm:cxn modelId="{6DB4A350-D5E9-4877-9887-DA85C335A666}" srcId="{E70DC01C-2E82-44CE-85CA-CD4C0EF958FA}" destId="{5286CC99-FBBE-4245-AF2D-5ECD21E53D22}" srcOrd="0" destOrd="0" parTransId="{3E62B384-E829-4CE5-91F9-E74BD2B6F15E}" sibTransId="{AECD0AF8-590E-4F90-BB6D-14BB98613BFB}"/>
    <dgm:cxn modelId="{84E74FF2-F90F-4D37-BC97-F96B002425E9}" srcId="{E70DC01C-2E82-44CE-85CA-CD4C0EF958FA}" destId="{682465D8-314D-4EE1-8B36-3ED9ED1F6C63}" srcOrd="1" destOrd="0" parTransId="{7931A676-1E66-4B1C-8FB9-74DA2C8975E7}" sibTransId="{0265F3C0-5132-461F-AB22-59B04D555C50}"/>
    <dgm:cxn modelId="{B869858C-93CA-433F-81B8-99A759148418}" type="presParOf" srcId="{45756F60-9BB5-417F-B1D5-B5689E4AE4C2}" destId="{A248B9D0-4F92-451A-9FBC-31F800E2CA2A}" srcOrd="0" destOrd="0" presId="urn:microsoft.com/office/officeart/2005/8/layout/rings+Icon"/>
    <dgm:cxn modelId="{744CF62A-299B-4990-9092-E0CE435172F6}" type="presParOf" srcId="{45756F60-9BB5-417F-B1D5-B5689E4AE4C2}" destId="{D3E59E63-93F6-42BD-B309-97A3636A2A31}" srcOrd="1" destOrd="0" presId="urn:microsoft.com/office/officeart/2005/8/layout/rings+Icon"/>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48B9D0-4F92-451A-9FBC-31F800E2CA2A}">
      <dsp:nvSpPr>
        <dsp:cNvPr id="0" name=""/>
        <dsp:cNvSpPr/>
      </dsp:nvSpPr>
      <dsp:spPr>
        <a:xfrm>
          <a:off x="1049068" y="357588"/>
          <a:ext cx="2093320" cy="2093467"/>
        </a:xfrm>
        <a:prstGeom prst="ellipse">
          <a:avLst/>
        </a:prstGeom>
        <a:solidFill>
          <a:schemeClr val="accent1">
            <a:alpha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tx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fr-BE" sz="1600" kern="1200">
              <a:latin typeface="Cambria" panose="02040503050406030204" pitchFamily="18" charset="0"/>
            </a:rPr>
            <a:t>96</a:t>
          </a:r>
        </a:p>
      </dsp:txBody>
      <dsp:txXfrm>
        <a:off x="1355628" y="664169"/>
        <a:ext cx="1480200" cy="1480305"/>
      </dsp:txXfrm>
    </dsp:sp>
    <dsp:sp modelId="{D3E59E63-93F6-42BD-B309-97A3636A2A31}">
      <dsp:nvSpPr>
        <dsp:cNvPr id="0" name=""/>
        <dsp:cNvSpPr/>
      </dsp:nvSpPr>
      <dsp:spPr>
        <a:xfrm>
          <a:off x="2725468" y="772102"/>
          <a:ext cx="1249938" cy="1250026"/>
        </a:xfrm>
        <a:prstGeom prst="ellipse">
          <a:avLst/>
        </a:prstGeom>
        <a:solidFill>
          <a:schemeClr val="bg2">
            <a:lumMod val="75000"/>
            <a:alpha val="5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tx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fr-BE" sz="1600" kern="1200">
              <a:latin typeface="Cambria" panose="02040503050406030204" pitchFamily="18" charset="0"/>
            </a:rPr>
            <a:t>22</a:t>
          </a:r>
        </a:p>
      </dsp:txBody>
      <dsp:txXfrm>
        <a:off x="2908517" y="955164"/>
        <a:ext cx="883840" cy="883902"/>
      </dsp:txXfrm>
    </dsp:sp>
  </dsp:spTree>
</dsp:drawing>
</file>

<file path=xl/diagrams/layout1.xml><?xml version="1.0" encoding="utf-8"?>
<dgm:layoutDef xmlns:dgm="http://schemas.openxmlformats.org/drawingml/2006/diagram" xmlns:a="http://schemas.openxmlformats.org/drawingml/2006/main" uniqueId="urn:microsoft.com/office/officeart/2005/8/layout/rings+Icon">
  <dgm:title val="Interconnected Rings"/>
  <dgm:desc val="Use to show overlapping or interconnected ideas or concepts. The first seven lines of Level 1 text correspond with a circle. Unused text does not appear, but remains available if you switch layouts.  "/>
  <dgm:catLst>
    <dgm:cat type="relationship" pri="32000"/>
    <dgm:cat type="officeonline" pri="6000"/>
  </dgm:catLst>
  <dgm:sampData useDef="1">
    <dgm:dataModel>
      <dgm:ptLst/>
      <dgm:bg/>
      <dgm:whole/>
    </dgm:dataModel>
  </dgm:sampData>
  <dgm:styleData>
    <dgm:dataModel>
      <dgm:ptLst>
        <dgm:pt modelId="0" type="doc"/>
        <dgm:pt modelId="10"/>
        <dgm:pt modelId="20"/>
      </dgm:ptLst>
      <dgm:cxnLst>
        <dgm:cxn modelId="30" srcId="0" destId="10" srcOrd="0" destOrd="0"/>
        <dgm:cxn modelId="40" srcId="0" destId="20" srcOrd="1" destOrd="0"/>
      </dgm:cxnLst>
      <dgm:bg/>
      <dgm:whole/>
    </dgm:dataModel>
  </dgm:styleData>
  <dgm:clrData>
    <dgm:dataModel>
      <dgm:ptLst>
        <dgm:pt modelId="0" type="doc"/>
        <dgm:pt modelId="10"/>
        <dgm:pt modelId="20"/>
        <dgm:pt modelId="30"/>
        <dgm:pt modelId="40"/>
      </dgm:ptLst>
      <dgm:cxnLst>
        <dgm:cxn modelId="50" srcId="0" destId="10" srcOrd="0" destOrd="0"/>
        <dgm:cxn modelId="60" srcId="0" destId="20" srcOrd="1" destOrd="0"/>
        <dgm:cxn modelId="70" srcId="0" destId="30" srcOrd="2" destOrd="0"/>
        <dgm:cxn modelId="80" srcId="0" destId="40" srcOrd="2" destOrd="0"/>
      </dgm:cxnLst>
      <dgm:bg/>
      <dgm:whole/>
    </dgm:dataModel>
  </dgm:clrData>
  <dgm:layoutNode name="Name0">
    <dgm:varLst>
      <dgm:chMax val="7"/>
      <dgm:dir/>
      <dgm:resizeHandles val="exact"/>
    </dgm:varLst>
    <dgm:choose name="Name1">
      <dgm:if name="Name2" axis="ch" ptType="node" func="cnt" op="lt" val="1">
        <dgm:alg type="composite"/>
        <dgm:shape xmlns:r="http://schemas.openxmlformats.org/officeDocument/2006/relationships" r:blip="">
          <dgm:adjLst/>
        </dgm:shape>
        <dgm:presOf/>
        <dgm:constrLst/>
        <dgm:ruleLst/>
      </dgm:if>
      <dgm:if name="Name3" axis="ch" ptType="node" func="cnt" op="equ" val="1">
        <dgm:alg type="composite">
          <dgm:param type="ar" val="1"/>
        </dgm:alg>
        <dgm:shape xmlns:r="http://schemas.openxmlformats.org/officeDocument/2006/relationships" r:blip="">
          <dgm:adjLst/>
        </dgm:shape>
        <dgm:presOf/>
        <dgm:constrLst>
          <dgm:constr type="primFontSz" for="des" ptType="node" op="equ" val="65"/>
          <dgm:constr type="l" for="ch" forName="ellipse1" refType="w" fact="0"/>
          <dgm:constr type="t" for="ch" forName="ellipse1" refType="h" fact="0"/>
          <dgm:constr type="w" for="ch" forName="ellipse1" refType="w"/>
          <dgm:constr type="h" for="ch" forName="ellipse1" refType="h"/>
        </dgm:constrLst>
      </dgm:if>
      <dgm:if name="Name4" axis="ch" ptType="node" func="cnt" op="equ" val="2">
        <dgm:alg type="composite">
          <dgm:param type="ar" val="0.9086"/>
        </dgm:alg>
        <dgm:shape xmlns:r="http://schemas.openxmlformats.org/officeDocument/2006/relationships" r:blip="">
          <dgm:adjLst/>
        </dgm:shape>
        <dgm:presOf/>
        <dgm:constrLst>
          <dgm:constr type="primFontSz" for="des" ptType="node" op="equ" val="65"/>
          <dgm:constr type="l" for="ch" forName="ellipse1" refType="w" fact="0"/>
          <dgm:constr type="t" for="ch" forName="ellipse1" refType="h" fact="0"/>
          <dgm:constr type="w" for="ch" forName="ellipse1" refType="w" fact="0.6602"/>
          <dgm:constr type="h" for="ch" forName="ellipse1" refType="h" fact="0.5999"/>
          <dgm:constr type="l" for="ch" forName="ellipse2" refType="w" fact="0.3398"/>
          <dgm:constr type="t" for="ch" forName="ellipse2" refType="h" fact="0.4001"/>
          <dgm:constr type="w" for="ch" forName="ellipse2" refType="w" fact="0.6602"/>
          <dgm:constr type="h" for="ch" forName="ellipse2" refType="h" fact="0.5999"/>
        </dgm:constrLst>
      </dgm:if>
      <dgm:if name="Name5" axis="ch" ptType="node" func="cnt" op="equ" val="3">
        <dgm:alg type="composite">
          <dgm:param type="ar" val="1.2171"/>
        </dgm:alg>
        <dgm:shape xmlns:r="http://schemas.openxmlformats.org/officeDocument/2006/relationships" r:blip="">
          <dgm:adjLst/>
        </dgm:shape>
        <dgm:presOf/>
        <dgm:constrLst>
          <dgm:constr type="primFontSz" for="des" ptType="node" op="equ" val="65"/>
          <dgm:constr type="l" for="ch" forName="ellipse1" refType="w" fact="0"/>
          <dgm:constr type="t" for="ch" forName="ellipse1" refType="h" fact="0"/>
          <dgm:constr type="w" for="ch" forName="ellipse1" refType="w" fact="0.4929"/>
          <dgm:constr type="h" for="ch" forName="ellipse1" refType="h" fact="0.5999"/>
          <dgm:constr type="l" for="ch" forName="ellipse2" refType="w" fact="0.2537"/>
          <dgm:constr type="t" for="ch" forName="ellipse2" refType="h" fact="0.4001"/>
          <dgm:constr type="w" for="ch" forName="ellipse2" refType="w" fact="0.4929"/>
          <dgm:constr type="h" for="ch" forName="ellipse2" refType="h" fact="0.5999"/>
          <dgm:constr type="l" for="ch" forName="ellipse3" refType="w" fact="0.5071"/>
          <dgm:constr type="t" for="ch" forName="ellipse3" refType="h" fact="0"/>
          <dgm:constr type="w" for="ch" forName="ellipse3" refType="w" fact="0.4929"/>
          <dgm:constr type="h" for="ch" forName="ellipse3" refType="h" fact="0.5999"/>
        </dgm:constrLst>
      </dgm:if>
      <dgm:if name="Name6" axis="ch" ptType="node" func="cnt" op="equ" val="4">
        <dgm:alg type="composite">
          <dgm:param type="ar" val="1.5255"/>
        </dgm:alg>
        <dgm:shape xmlns:r="http://schemas.openxmlformats.org/officeDocument/2006/relationships" r:blip="">
          <dgm:adjLst/>
        </dgm:shape>
        <dgm:presOf/>
        <dgm:constrLst>
          <dgm:constr type="primFontSz" for="des" ptType="node" op="equ" val="65"/>
          <dgm:constr type="l" for="ch" forName="ellipse1" refType="w" fact="0"/>
          <dgm:constr type="t" for="ch" forName="ellipse1" refType="h" fact="0"/>
          <dgm:constr type="w" for="ch" forName="ellipse1" refType="w" fact="0.3932"/>
          <dgm:constr type="h" for="ch" forName="ellipse1" refType="h" fact="0.5999"/>
          <dgm:constr type="l" for="ch" forName="ellipse2" refType="w" fact="0.2023"/>
          <dgm:constr type="t" for="ch" forName="ellipse2" refType="h" fact="0.4001"/>
          <dgm:constr type="w" for="ch" forName="ellipse2" refType="w" fact="0.3932"/>
          <dgm:constr type="h" for="ch" forName="ellipse2" refType="h" fact="0.5999"/>
          <dgm:constr type="l" for="ch" forName="ellipse3" refType="w" fact="0.4045"/>
          <dgm:constr type="t" for="ch" forName="ellipse3" refType="h" fact="0"/>
          <dgm:constr type="w" for="ch" forName="ellipse3" refType="w" fact="0.3932"/>
          <dgm:constr type="h" for="ch" forName="ellipse3" refType="h" fact="0.5999"/>
          <dgm:constr type="l" for="ch" forName="ellipse4" refType="w" fact="0.6068"/>
          <dgm:constr type="t" for="ch" forName="ellipse4" refType="h" fact="0.4001"/>
          <dgm:constr type="w" for="ch" forName="ellipse4" refType="w" fact="0.3932"/>
          <dgm:constr type="h" for="ch" forName="ellipse4" refType="h" fact="0.5999"/>
        </dgm:constrLst>
      </dgm:if>
      <dgm:if name="Name7" axis="ch" ptType="node" func="cnt" op="equ" val="5">
        <dgm:alg type="composite">
          <dgm:param type="ar" val="1.834"/>
        </dgm:alg>
        <dgm:shape xmlns:r="http://schemas.openxmlformats.org/officeDocument/2006/relationships" r:blip="">
          <dgm:adjLst/>
        </dgm:shape>
        <dgm:presOf/>
        <dgm:constrLst>
          <dgm:constr type="primFontSz" for="des" ptType="node" op="equ" val="65"/>
          <dgm:constr type="l" for="ch" forName="ellipse1" refType="w" fact="0"/>
          <dgm:constr type="t" for="ch" forName="ellipse1" refType="h" fact="0"/>
          <dgm:constr type="w" for="ch" forName="ellipse1" refType="w" fact="0.3271"/>
          <dgm:constr type="h" for="ch" forName="ellipse1" refType="h" fact="0.5999"/>
          <dgm:constr type="l" for="ch" forName="ellipse2" refType="w" fact="0.1682"/>
          <dgm:constr type="t" for="ch" forName="ellipse2" refType="h" fact="0.4001"/>
          <dgm:constr type="w" for="ch" forName="ellipse2" refType="w" fact="0.3271"/>
          <dgm:constr type="h" for="ch" forName="ellipse2" refType="h" fact="0.5999"/>
          <dgm:constr type="l" for="ch" forName="ellipse3" refType="w" fact="0.3365"/>
          <dgm:constr type="t" for="ch" forName="ellipse3" refType="h" fact="0"/>
          <dgm:constr type="w" for="ch" forName="ellipse3" refType="w" fact="0.3271"/>
          <dgm:constr type="h" for="ch" forName="ellipse3" refType="h" fact="0.5999"/>
          <dgm:constr type="l" for="ch" forName="ellipse4" refType="w" fact="0.5047"/>
          <dgm:constr type="t" for="ch" forName="ellipse4" refType="h" fact="0.4001"/>
          <dgm:constr type="w" for="ch" forName="ellipse4" refType="w" fact="0.3271"/>
          <dgm:constr type="h" for="ch" forName="ellipse4" refType="h" fact="0.5999"/>
          <dgm:constr type="l" for="ch" forName="ellipse5" refType="w" fact="0.6729"/>
          <dgm:constr type="t" for="ch" forName="ellipse5" refType="h" fact="0"/>
          <dgm:constr type="w" for="ch" forName="ellipse5" refType="w" fact="0.3271"/>
          <dgm:constr type="h" for="ch" forName="ellipse5" refType="h" fact="0.5999"/>
        </dgm:constrLst>
      </dgm:if>
      <dgm:if name="Name8" axis="ch" ptType="node" func="cnt" op="equ" val="6">
        <dgm:alg type="composite">
          <dgm:param type="ar" val="2.1873"/>
        </dgm:alg>
        <dgm:shape xmlns:r="http://schemas.openxmlformats.org/officeDocument/2006/relationships" r:blip="">
          <dgm:adjLst/>
        </dgm:shape>
        <dgm:presOf/>
        <dgm:constrLst>
          <dgm:constr type="primFontSz" for="des" ptType="node" op="equ" val="65"/>
          <dgm:constr type="l" for="ch" forName="ellipse1" refType="w" fact="0"/>
          <dgm:constr type="t" for="ch" forName="ellipse1" refType="h" fact="0"/>
          <dgm:constr type="w" for="ch" forName="ellipse1" refType="w" fact="0.278"/>
          <dgm:constr type="h" for="ch" forName="ellipse1" refType="h" fact="0.6081"/>
          <dgm:constr type="l" for="ch" forName="ellipse2" refType="w" fact="0.1444"/>
          <dgm:constr type="t" for="ch" forName="ellipse2" refType="h" fact="0.3919"/>
          <dgm:constr type="w" for="ch" forName="ellipse2" refType="w" fact="0.278"/>
          <dgm:constr type="h" for="ch" forName="ellipse2" refType="h" fact="0.6081"/>
          <dgm:constr type="l" for="ch" forName="ellipse3" refType="w" fact="0.2888"/>
          <dgm:constr type="t" for="ch" forName="ellipse3" refType="h" fact="0"/>
          <dgm:constr type="w" for="ch" forName="ellipse3" refType="w" fact="0.278"/>
          <dgm:constr type="h" for="ch" forName="ellipse3" refType="h" fact="0.6081"/>
          <dgm:constr type="l" for="ch" forName="ellipse4" refType="w" fact="0.4332"/>
          <dgm:constr type="t" for="ch" forName="ellipse4" refType="h" fact="0.3919"/>
          <dgm:constr type="w" for="ch" forName="ellipse4" refType="w" fact="0.278"/>
          <dgm:constr type="h" for="ch" forName="ellipse4" refType="h" fact="0.6081"/>
          <dgm:constr type="l" for="ch" forName="ellipse5" refType="w" fact="0.5776"/>
          <dgm:constr type="t" for="ch" forName="ellipse5" refType="h" fact="0"/>
          <dgm:constr type="w" for="ch" forName="ellipse5" refType="w" fact="0.278"/>
          <dgm:constr type="h" for="ch" forName="ellipse5" refType="h" fact="0.6081"/>
          <dgm:constr type="l" for="ch" forName="ellipse6" refType="w" fact="0.722"/>
          <dgm:constr type="t" for="ch" forName="ellipse6" refType="h" fact="0.3919"/>
          <dgm:constr type="w" for="ch" forName="ellipse6" refType="w" fact="0.278"/>
          <dgm:constr type="h" for="ch" forName="ellipse6" refType="h" fact="0.6081"/>
        </dgm:constrLst>
      </dgm:if>
      <dgm:else name="Name9">
        <dgm:alg type="composite">
          <dgm:param type="ar" val="2.3466"/>
        </dgm:alg>
        <dgm:shape xmlns:r="http://schemas.openxmlformats.org/officeDocument/2006/relationships" r:blip="">
          <dgm:adjLst/>
        </dgm:shape>
        <dgm:presOf/>
        <dgm:constrLst>
          <dgm:constr type="primFontSz" for="des" ptType="node" op="equ" val="65"/>
          <dgm:constr type="l" for="ch" forName="ellipse1" refType="w" fact="0"/>
          <dgm:constr type="t" for="ch" forName="ellipse1" refType="h" fact="0"/>
          <dgm:constr type="w" for="ch" forName="ellipse1" refType="w" fact="0.2455"/>
          <dgm:constr type="h" for="ch" forName="ellipse1" refType="h" fact="0.5761"/>
          <dgm:constr type="l" for="ch" forName="ellipse2" refType="w" fact="0.1257"/>
          <dgm:constr type="t" for="ch" forName="ellipse2" refType="h" fact="0.4239"/>
          <dgm:constr type="w" for="ch" forName="ellipse2" refType="w" fact="0.2455"/>
          <dgm:constr type="h" for="ch" forName="ellipse2" refType="h" fact="0.5761"/>
          <dgm:constr type="l" for="ch" forName="ellipse3" refType="w" fact="0.2515"/>
          <dgm:constr type="t" for="ch" forName="ellipse3" refType="h" fact="0"/>
          <dgm:constr type="w" for="ch" forName="ellipse3" refType="w" fact="0.2455"/>
          <dgm:constr type="h" for="ch" forName="ellipse3" refType="h" fact="0.5761"/>
          <dgm:constr type="l" for="ch" forName="ellipse4" refType="w" fact="0.3772"/>
          <dgm:constr type="t" for="ch" forName="ellipse4" refType="h" fact="0.4239"/>
          <dgm:constr type="w" for="ch" forName="ellipse4" refType="w" fact="0.2455"/>
          <dgm:constr type="h" for="ch" forName="ellipse4" refType="h" fact="0.5761"/>
          <dgm:constr type="l" for="ch" forName="ellipse5" refType="w" fact="0.503"/>
          <dgm:constr type="t" for="ch" forName="ellipse5" refType="h" fact="0"/>
          <dgm:constr type="w" for="ch" forName="ellipse5" refType="w" fact="0.2455"/>
          <dgm:constr type="h" for="ch" forName="ellipse5" refType="h" fact="0.5761"/>
          <dgm:constr type="l" for="ch" forName="ellipse6" refType="w" fact="0.6287"/>
          <dgm:constr type="t" for="ch" forName="ellipse6" refType="h" fact="0.4239"/>
          <dgm:constr type="w" for="ch" forName="ellipse6" refType="w" fact="0.2455"/>
          <dgm:constr type="h" for="ch" forName="ellipse6" refType="h" fact="0.5761"/>
          <dgm:constr type="l" for="ch" forName="ellipse7" refType="w" fact="0.7545"/>
          <dgm:constr type="t" for="ch" forName="ellipse7" refType="h" fact="0"/>
          <dgm:constr type="w" for="ch" forName="ellipse7" refType="w" fact="0.2455"/>
          <dgm:constr type="h" for="ch" forName="ellipse7" refType="h" fact="0.5761"/>
        </dgm:constrLst>
      </dgm:else>
    </dgm:choose>
    <dgm:choose name="Name10">
      <dgm:if name="Name11" axis="ch" ptType="node" func="cnt" op="gte" val="1">
        <dgm:layoutNode name="ellipse1" styleLbl="vennNode1">
          <dgm:varLst>
            <dgm:bulletEnabled val="1"/>
          </dgm:varLst>
          <dgm:alg type="tx"/>
          <dgm:shape xmlns:r="http://schemas.openxmlformats.org/officeDocument/2006/relationships" type="ellipse" r:blip="">
            <dgm:adjLst/>
          </dgm:shape>
          <dgm:choose name="Name12">
            <dgm:if name="Name13" func="var" arg="dir" op="equ" val="norm">
              <dgm:presOf axis="ch desOrSelf" ptType="node node" st="1 1" cnt="1 0"/>
            </dgm:if>
            <dgm:else name="Name14">
              <dgm:choose name="Name15">
                <dgm:if name="Name16" axis="ch" ptType="node" func="cnt" op="equ" val="1">
                  <dgm:presOf axis="ch desOrSelf" ptType="node node" st="1 1" cnt="1 0"/>
                </dgm:if>
                <dgm:if name="Name17" axis="ch" ptType="node" func="cnt" op="equ" val="2">
                  <dgm:presOf axis="ch desOrSelf" ptType="node node" st="2 1" cnt="1 0"/>
                </dgm:if>
                <dgm:if name="Name18" axis="ch" ptType="node" func="cnt" op="equ" val="3">
                  <dgm:presOf axis="ch desOrSelf" ptType="node node" st="3 1" cnt="1 0"/>
                </dgm:if>
                <dgm:if name="Name19" axis="ch" ptType="node" func="cnt" op="equ" val="4">
                  <dgm:presOf axis="ch desOrSelf" ptType="node node" st="4 1" cnt="1 0"/>
                </dgm:if>
                <dgm:if name="Name20" axis="ch" ptType="node" func="cnt" op="equ" val="5">
                  <dgm:presOf axis="ch desOrSelf" ptType="node node" st="5 1" cnt="1 0"/>
                </dgm:if>
                <dgm:if name="Name21" axis="ch" ptType="node" func="cnt" op="equ" val="6">
                  <dgm:presOf axis="ch desOrSelf" ptType="node node" st="6 1" cnt="1 0"/>
                </dgm:if>
                <dgm:if name="Name22" axis="ch" ptType="node" func="cnt" op="gte" val="7">
                  <dgm:presOf axis="ch desOrSelf" ptType="node node" st="7 1" cnt="1 0"/>
                </dgm:if>
                <dgm:else name="Name23"/>
              </dgm:choose>
            </dgm:else>
          </dgm:choos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24"/>
    </dgm:choose>
    <dgm:choose name="Name25">
      <dgm:if name="Name26" axis="ch" ptType="node" func="cnt" op="gte" val="2">
        <dgm:layoutNode name="ellipse2" styleLbl="vennNode1">
          <dgm:varLst>
            <dgm:bulletEnabled val="1"/>
          </dgm:varLst>
          <dgm:alg type="tx"/>
          <dgm:choose name="Name27">
            <dgm:if name="Name28" func="var" arg="dir" op="equ" val="norm">
              <dgm:shape xmlns:r="http://schemas.openxmlformats.org/officeDocument/2006/relationships" type="ellipse" r:blip="">
                <dgm:adjLst/>
              </dgm:shape>
              <dgm:presOf axis="ch desOrSelf" ptType="node node" st="2 1" cnt="1 0"/>
            </dgm:if>
            <dgm:else name="Name29">
              <dgm:shape xmlns:r="http://schemas.openxmlformats.org/officeDocument/2006/relationships" type="ellipse" r:blip="" zOrderOff="-2">
                <dgm:adjLst/>
              </dgm:shape>
              <dgm:choose name="Name30">
                <dgm:if name="Name31" axis="ch" ptType="node" func="cnt" op="equ" val="2">
                  <dgm:presOf axis="ch desOrSelf" ptType="node node" st="1 1" cnt="1 0"/>
                </dgm:if>
                <dgm:if name="Name32" axis="ch" ptType="node" func="cnt" op="equ" val="3">
                  <dgm:presOf axis="ch desOrSelf" ptType="node node" st="2 1" cnt="1 0"/>
                </dgm:if>
                <dgm:if name="Name33" axis="ch" ptType="node" func="cnt" op="equ" val="4">
                  <dgm:presOf axis="ch desOrSelf" ptType="node node" st="3 1" cnt="1 0"/>
                </dgm:if>
                <dgm:if name="Name34" axis="ch" ptType="node" func="cnt" op="equ" val="5">
                  <dgm:presOf axis="ch desOrSelf" ptType="node node" st="4 1" cnt="1 0"/>
                </dgm:if>
                <dgm:if name="Name35" axis="ch" ptType="node" func="cnt" op="equ" val="6">
                  <dgm:presOf axis="ch desOrSelf" ptType="node node" st="5 1" cnt="1 0"/>
                </dgm:if>
                <dgm:if name="Name36" axis="ch" ptType="node" func="cnt" op="gte" val="7">
                  <dgm:presOf axis="ch desOrSelf" ptType="node node" st="6 1" cnt="1 0"/>
                </dgm:if>
                <dgm:else name="Name37"/>
              </dgm:choose>
            </dgm:else>
          </dgm:choos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38"/>
    </dgm:choose>
    <dgm:choose name="Name39">
      <dgm:if name="Name40" axis="ch" ptType="node" func="cnt" op="gte" val="3">
        <dgm:layoutNode name="ellipse3" styleLbl="vennNode1">
          <dgm:varLst>
            <dgm:bulletEnabled val="1"/>
          </dgm:varLst>
          <dgm:alg type="tx"/>
          <dgm:shape xmlns:r="http://schemas.openxmlformats.org/officeDocument/2006/relationships" type="ellipse" r:blip="">
            <dgm:adjLst/>
          </dgm:shape>
          <dgm:choose name="Name41">
            <dgm:if name="Name42" func="var" arg="dir" op="equ" val="norm">
              <dgm:shape xmlns:r="http://schemas.openxmlformats.org/officeDocument/2006/relationships" type="ellipse" r:blip="">
                <dgm:adjLst/>
              </dgm:shape>
              <dgm:presOf axis="ch desOrSelf" ptType="node node" st="3 1" cnt="1 0"/>
            </dgm:if>
            <dgm:else name="Name43">
              <dgm:shape xmlns:r="http://schemas.openxmlformats.org/officeDocument/2006/relationships" type="ellipse" r:blip="" zOrderOff="-4">
                <dgm:adjLst/>
              </dgm:shape>
              <dgm:choose name="Name44">
                <dgm:if name="Name45" axis="ch" ptType="node" func="cnt" op="equ" val="3">
                  <dgm:presOf axis="ch desOrSelf" ptType="node node" st="1 1" cnt="1 0"/>
                </dgm:if>
                <dgm:if name="Name46" axis="ch" ptType="node" func="cnt" op="equ" val="4">
                  <dgm:presOf axis="ch desOrSelf" ptType="node node" st="2 1" cnt="1 0"/>
                </dgm:if>
                <dgm:if name="Name47" axis="ch" ptType="node" func="cnt" op="equ" val="5">
                  <dgm:presOf axis="ch desOrSelf" ptType="node node" st="3 1" cnt="1 0"/>
                </dgm:if>
                <dgm:if name="Name48" axis="ch" ptType="node" func="cnt" op="equ" val="6">
                  <dgm:presOf axis="ch desOrSelf" ptType="node node" st="4 1" cnt="1 0"/>
                </dgm:if>
                <dgm:if name="Name49" axis="ch" ptType="node" func="cnt" op="gte" val="7">
                  <dgm:presOf axis="ch desOrSelf" ptType="node node" st="5 1" cnt="1 0"/>
                </dgm:if>
                <dgm:else name="Name50"/>
              </dgm:choose>
            </dgm:else>
          </dgm:choos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51"/>
    </dgm:choose>
    <dgm:choose name="Name52">
      <dgm:if name="Name53" axis="ch" ptType="node" func="cnt" op="gte" val="4">
        <dgm:layoutNode name="ellipse4" styleLbl="vennNode1">
          <dgm:varLst>
            <dgm:bulletEnabled val="1"/>
          </dgm:varLst>
          <dgm:alg type="tx"/>
          <dgm:choose name="Name54">
            <dgm:if name="Name55" func="var" arg="dir" op="equ" val="norm">
              <dgm:shape xmlns:r="http://schemas.openxmlformats.org/officeDocument/2006/relationships" type="ellipse" r:blip="">
                <dgm:adjLst/>
              </dgm:shape>
              <dgm:presOf axis="ch desOrSelf" ptType="node node" st="4 1" cnt="1 0"/>
            </dgm:if>
            <dgm:else name="Name56">
              <dgm:shape xmlns:r="http://schemas.openxmlformats.org/officeDocument/2006/relationships" type="ellipse" r:blip="" zOrderOff="-6">
                <dgm:adjLst/>
              </dgm:shape>
              <dgm:choose name="Name57">
                <dgm:if name="Name58" axis="ch" ptType="node" func="cnt" op="equ" val="4">
                  <dgm:presOf axis="ch desOrSelf" ptType="node node" st="1 1" cnt="1 0"/>
                </dgm:if>
                <dgm:if name="Name59" axis="ch" ptType="node" func="cnt" op="equ" val="5">
                  <dgm:presOf axis="ch desOrSelf" ptType="node node" st="2 1" cnt="1 0"/>
                </dgm:if>
                <dgm:if name="Name60" axis="ch" ptType="node" func="cnt" op="equ" val="6">
                  <dgm:presOf axis="ch desOrSelf" ptType="node node" st="3 1" cnt="1 0"/>
                </dgm:if>
                <dgm:if name="Name61" axis="ch" ptType="node" func="cnt" op="gte" val="7">
                  <dgm:presOf axis="ch desOrSelf" ptType="node node" st="4 1" cnt="1 0"/>
                </dgm:if>
                <dgm:else name="Name62"/>
              </dgm:choose>
            </dgm:else>
          </dgm:choos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63"/>
    </dgm:choose>
    <dgm:choose name="Name64">
      <dgm:if name="Name65" axis="ch" ptType="node" func="cnt" op="gte" val="5">
        <dgm:layoutNode name="ellipse5" styleLbl="vennNode1">
          <dgm:varLst>
            <dgm:bulletEnabled val="1"/>
          </dgm:varLst>
          <dgm:alg type="tx"/>
          <dgm:choose name="Name66">
            <dgm:if name="Name67" func="var" arg="dir" op="equ" val="norm">
              <dgm:shape xmlns:r="http://schemas.openxmlformats.org/officeDocument/2006/relationships" type="ellipse" r:blip="">
                <dgm:adjLst/>
              </dgm:shape>
              <dgm:presOf axis="ch desOrSelf" ptType="node node" st="5 1" cnt="1 0"/>
            </dgm:if>
            <dgm:else name="Name68">
              <dgm:shape xmlns:r="http://schemas.openxmlformats.org/officeDocument/2006/relationships" type="ellipse" r:blip="" zOrderOff="-8">
                <dgm:adjLst/>
              </dgm:shape>
              <dgm:choose name="Name69">
                <dgm:if name="Name70" axis="ch" ptType="node" func="cnt" op="equ" val="5">
                  <dgm:presOf axis="ch desOrSelf" ptType="node node" st="1 1" cnt="1 0"/>
                </dgm:if>
                <dgm:if name="Name71" axis="ch" ptType="node" func="cnt" op="equ" val="6">
                  <dgm:presOf axis="ch desOrSelf" ptType="node node" st="2 1" cnt="1 0"/>
                </dgm:if>
                <dgm:if name="Name72" axis="ch" ptType="node" func="cnt" op="gte" val="7">
                  <dgm:presOf axis="ch desOrSelf" ptType="node node" st="3 1" cnt="1 0"/>
                </dgm:if>
                <dgm:else name="Name73"/>
              </dgm:choose>
            </dgm:else>
          </dgm:choos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74"/>
    </dgm:choose>
    <dgm:choose name="Name75">
      <dgm:if name="Name76" axis="ch" ptType="node" func="cnt" op="gte" val="6">
        <dgm:layoutNode name="ellipse6" styleLbl="vennNode1">
          <dgm:varLst>
            <dgm:bulletEnabled val="1"/>
          </dgm:varLst>
          <dgm:alg type="tx"/>
          <dgm:choose name="Name77">
            <dgm:if name="Name78" func="var" arg="dir" op="equ" val="norm">
              <dgm:shape xmlns:r="http://schemas.openxmlformats.org/officeDocument/2006/relationships" type="ellipse" r:blip="">
                <dgm:adjLst/>
              </dgm:shape>
              <dgm:presOf axis="ch desOrSelf" ptType="node node" st="6 1" cnt="1 0"/>
            </dgm:if>
            <dgm:else name="Name79">
              <dgm:shape xmlns:r="http://schemas.openxmlformats.org/officeDocument/2006/relationships" type="ellipse" r:blip="" zOrderOff="-10">
                <dgm:adjLst/>
              </dgm:shape>
              <dgm:choose name="Name80">
                <dgm:if name="Name81" axis="ch" ptType="node" func="cnt" op="equ" val="6">
                  <dgm:presOf axis="ch desOrSelf" ptType="node node" st="1 1" cnt="1 0"/>
                </dgm:if>
                <dgm:if name="Name82" axis="ch" ptType="node" func="cnt" op="gte" val="7">
                  <dgm:presOf axis="ch desOrSelf" ptType="node node" st="2 1" cnt="1 0"/>
                </dgm:if>
                <dgm:else name="Name83"/>
              </dgm:choose>
            </dgm:else>
          </dgm:choos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84"/>
    </dgm:choose>
    <dgm:choose name="Name85">
      <dgm:if name="Name86" axis="ch" ptType="node" func="cnt" op="gte" val="7">
        <dgm:layoutNode name="ellipse7" styleLbl="vennNode1">
          <dgm:varLst>
            <dgm:bulletEnabled val="1"/>
          </dgm:varLst>
          <dgm:alg type="tx"/>
          <dgm:choose name="Name87">
            <dgm:if name="Name88" func="var" arg="dir" op="equ" val="norm">
              <dgm:shape xmlns:r="http://schemas.openxmlformats.org/officeDocument/2006/relationships" type="ellipse" r:blip="">
                <dgm:adjLst/>
              </dgm:shape>
              <dgm:presOf axis="ch desOrSelf" ptType="node node" st="7 1" cnt="1 0"/>
            </dgm:if>
            <dgm:else name="Name89">
              <dgm:shape xmlns:r="http://schemas.openxmlformats.org/officeDocument/2006/relationships" type="ellipse" r:blip="" zOrderOff="-12">
                <dgm:adjLst/>
              </dgm:shape>
              <dgm:presOf axis="ch desOrSelf" ptType="node node" st="1 1" cnt="1 0"/>
            </dgm:else>
          </dgm:choos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90"/>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diagramQuickStyle" Target="../diagrams/quickStyle1.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diagramLayout" Target="../diagrams/layout1.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diagramData" Target="../diagrams/data1.xml"/><Relationship Id="rId6" Type="http://schemas.openxmlformats.org/officeDocument/2006/relationships/chart" Target="../charts/chart8.xml"/><Relationship Id="rId11" Type="http://schemas.openxmlformats.org/officeDocument/2006/relationships/chart" Target="../charts/chart13.xml"/><Relationship Id="rId5" Type="http://schemas.microsoft.com/office/2007/relationships/diagramDrawing" Target="../diagrams/drawing1.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diagramColors" Target="../diagrams/colors1.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133</xdr:row>
      <xdr:rowOff>0</xdr:rowOff>
    </xdr:from>
    <xdr:to>
      <xdr:col>4</xdr:col>
      <xdr:colOff>7620</xdr:colOff>
      <xdr:row>133</xdr:row>
      <xdr:rowOff>152400</xdr:rowOff>
    </xdr:to>
    <xdr:pic>
      <xdr:nvPicPr>
        <xdr:cNvPr id="3" name="Picture 2"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080" y="16415766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133</xdr:row>
      <xdr:rowOff>0</xdr:rowOff>
    </xdr:from>
    <xdr:ext cx="7620" cy="152400"/>
    <xdr:pic>
      <xdr:nvPicPr>
        <xdr:cNvPr id="4" name="Picture 3"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976" y="164825082"/>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9</xdr:col>
      <xdr:colOff>64100</xdr:colOff>
      <xdr:row>5</xdr:row>
      <xdr:rowOff>64996</xdr:rowOff>
    </xdr:from>
    <xdr:to>
      <xdr:col>20</xdr:col>
      <xdr:colOff>526230</xdr:colOff>
      <xdr:row>26</xdr:row>
      <xdr:rowOff>25551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528021</xdr:colOff>
      <xdr:row>34</xdr:row>
      <xdr:rowOff>80236</xdr:rowOff>
    </xdr:from>
    <xdr:to>
      <xdr:col>30</xdr:col>
      <xdr:colOff>214254</xdr:colOff>
      <xdr:row>52</xdr:row>
      <xdr:rowOff>26893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211119</xdr:colOff>
      <xdr:row>54</xdr:row>
      <xdr:rowOff>106231</xdr:rowOff>
    </xdr:from>
    <xdr:to>
      <xdr:col>17</xdr:col>
      <xdr:colOff>166295</xdr:colOff>
      <xdr:row>72</xdr:row>
      <xdr:rowOff>61409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168089</xdr:colOff>
      <xdr:row>35</xdr:row>
      <xdr:rowOff>0</xdr:rowOff>
    </xdr:from>
    <xdr:to>
      <xdr:col>18</xdr:col>
      <xdr:colOff>347384</xdr:colOff>
      <xdr:row>51</xdr:row>
      <xdr:rowOff>107577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125507</xdr:colOff>
      <xdr:row>5</xdr:row>
      <xdr:rowOff>98613</xdr:rowOff>
    </xdr:from>
    <xdr:to>
      <xdr:col>32</xdr:col>
      <xdr:colOff>587634</xdr:colOff>
      <xdr:row>26</xdr:row>
      <xdr:rowOff>59168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286868</xdr:colOff>
      <xdr:row>5</xdr:row>
      <xdr:rowOff>107577</xdr:rowOff>
    </xdr:from>
    <xdr:to>
      <xdr:col>44</xdr:col>
      <xdr:colOff>148362</xdr:colOff>
      <xdr:row>26</xdr:row>
      <xdr:rowOff>68132</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44</xdr:col>
      <xdr:colOff>295836</xdr:colOff>
      <xdr:row>5</xdr:row>
      <xdr:rowOff>62754</xdr:rowOff>
    </xdr:from>
    <xdr:to>
      <xdr:col>56</xdr:col>
      <xdr:colOff>157330</xdr:colOff>
      <xdr:row>26</xdr:row>
      <xdr:rowOff>23309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127</xdr:row>
      <xdr:rowOff>0</xdr:rowOff>
    </xdr:from>
    <xdr:to>
      <xdr:col>4</xdr:col>
      <xdr:colOff>7620</xdr:colOff>
      <xdr:row>127</xdr:row>
      <xdr:rowOff>152400</xdr:rowOff>
    </xdr:to>
    <xdr:pic>
      <xdr:nvPicPr>
        <xdr:cNvPr id="2" name="Picture 1"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8940" y="4572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127</xdr:row>
      <xdr:rowOff>0</xdr:rowOff>
    </xdr:from>
    <xdr:ext cx="7620" cy="152400"/>
    <xdr:pic>
      <xdr:nvPicPr>
        <xdr:cNvPr id="3" name="Picture 2"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3740" y="4572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29</xdr:row>
      <xdr:rowOff>0</xdr:rowOff>
    </xdr:from>
    <xdr:to>
      <xdr:col>4</xdr:col>
      <xdr:colOff>7620</xdr:colOff>
      <xdr:row>29</xdr:row>
      <xdr:rowOff>152400</xdr:rowOff>
    </xdr:to>
    <xdr:pic>
      <xdr:nvPicPr>
        <xdr:cNvPr id="4" name="Picture 3"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4191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29</xdr:row>
      <xdr:rowOff>0</xdr:rowOff>
    </xdr:from>
    <xdr:ext cx="7620" cy="152400"/>
    <xdr:pic>
      <xdr:nvPicPr>
        <xdr:cNvPr id="5" name="Picture 4"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4191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27</xdr:row>
      <xdr:rowOff>0</xdr:rowOff>
    </xdr:from>
    <xdr:to>
      <xdr:col>4</xdr:col>
      <xdr:colOff>7620</xdr:colOff>
      <xdr:row>27</xdr:row>
      <xdr:rowOff>152400</xdr:rowOff>
    </xdr:to>
    <xdr:pic>
      <xdr:nvPicPr>
        <xdr:cNvPr id="8" name="Picture 7"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27</xdr:row>
      <xdr:rowOff>0</xdr:rowOff>
    </xdr:from>
    <xdr:ext cx="7620" cy="152400"/>
    <xdr:pic>
      <xdr:nvPicPr>
        <xdr:cNvPr id="9" name="Picture 8"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20</xdr:row>
      <xdr:rowOff>0</xdr:rowOff>
    </xdr:from>
    <xdr:to>
      <xdr:col>4</xdr:col>
      <xdr:colOff>7620</xdr:colOff>
      <xdr:row>20</xdr:row>
      <xdr:rowOff>152400</xdr:rowOff>
    </xdr:to>
    <xdr:pic>
      <xdr:nvPicPr>
        <xdr:cNvPr id="10" name="Picture 9"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20</xdr:row>
      <xdr:rowOff>0</xdr:rowOff>
    </xdr:from>
    <xdr:ext cx="7620" cy="152400"/>
    <xdr:pic>
      <xdr:nvPicPr>
        <xdr:cNvPr id="11" name="Picture 10"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77</xdr:row>
      <xdr:rowOff>0</xdr:rowOff>
    </xdr:from>
    <xdr:to>
      <xdr:col>4</xdr:col>
      <xdr:colOff>7620</xdr:colOff>
      <xdr:row>77</xdr:row>
      <xdr:rowOff>152400</xdr:rowOff>
    </xdr:to>
    <xdr:pic>
      <xdr:nvPicPr>
        <xdr:cNvPr id="12" name="Picture 11"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77</xdr:row>
      <xdr:rowOff>0</xdr:rowOff>
    </xdr:from>
    <xdr:ext cx="7620" cy="152400"/>
    <xdr:pic>
      <xdr:nvPicPr>
        <xdr:cNvPr id="13" name="Picture 12"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56</xdr:row>
      <xdr:rowOff>0</xdr:rowOff>
    </xdr:from>
    <xdr:to>
      <xdr:col>4</xdr:col>
      <xdr:colOff>7620</xdr:colOff>
      <xdr:row>56</xdr:row>
      <xdr:rowOff>152400</xdr:rowOff>
    </xdr:to>
    <xdr:pic>
      <xdr:nvPicPr>
        <xdr:cNvPr id="14" name="Picture 13"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56</xdr:row>
      <xdr:rowOff>0</xdr:rowOff>
    </xdr:from>
    <xdr:ext cx="7620" cy="152400"/>
    <xdr:pic>
      <xdr:nvPicPr>
        <xdr:cNvPr id="15" name="Picture 14"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0</xdr:row>
      <xdr:rowOff>0</xdr:rowOff>
    </xdr:from>
    <xdr:to>
      <xdr:col>4</xdr:col>
      <xdr:colOff>7620</xdr:colOff>
      <xdr:row>0</xdr:row>
      <xdr:rowOff>152400</xdr:rowOff>
    </xdr:to>
    <xdr:pic>
      <xdr:nvPicPr>
        <xdr:cNvPr id="16" name="Picture 15"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0</xdr:row>
      <xdr:rowOff>0</xdr:rowOff>
    </xdr:from>
    <xdr:ext cx="7620" cy="152400"/>
    <xdr:pic>
      <xdr:nvPicPr>
        <xdr:cNvPr id="17" name="Picture 16"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0</xdr:row>
      <xdr:rowOff>0</xdr:rowOff>
    </xdr:from>
    <xdr:to>
      <xdr:col>4</xdr:col>
      <xdr:colOff>7620</xdr:colOff>
      <xdr:row>0</xdr:row>
      <xdr:rowOff>152400</xdr:rowOff>
    </xdr:to>
    <xdr:pic>
      <xdr:nvPicPr>
        <xdr:cNvPr id="18" name="Picture 17"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0</xdr:row>
      <xdr:rowOff>0</xdr:rowOff>
    </xdr:from>
    <xdr:ext cx="7620" cy="152400"/>
    <xdr:pic>
      <xdr:nvPicPr>
        <xdr:cNvPr id="19" name="Picture 18"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1143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0</xdr:row>
      <xdr:rowOff>0</xdr:rowOff>
    </xdr:from>
    <xdr:to>
      <xdr:col>4</xdr:col>
      <xdr:colOff>7620</xdr:colOff>
      <xdr:row>0</xdr:row>
      <xdr:rowOff>152400</xdr:rowOff>
    </xdr:to>
    <xdr:pic>
      <xdr:nvPicPr>
        <xdr:cNvPr id="20" name="Picture 19"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160" y="1524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0</xdr:row>
      <xdr:rowOff>0</xdr:rowOff>
    </xdr:from>
    <xdr:ext cx="7620" cy="152400"/>
    <xdr:pic>
      <xdr:nvPicPr>
        <xdr:cNvPr id="21" name="Picture 20" descr="No A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9960" y="1524000"/>
          <a:ext cx="762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389066</xdr:colOff>
      <xdr:row>5</xdr:row>
      <xdr:rowOff>88301</xdr:rowOff>
    </xdr:from>
    <xdr:to>
      <xdr:col>10</xdr:col>
      <xdr:colOff>515019</xdr:colOff>
      <xdr:row>20</xdr:row>
      <xdr:rowOff>170016</xdr:rowOff>
    </xdr:to>
    <xdr:grpSp>
      <xdr:nvGrpSpPr>
        <xdr:cNvPr id="3" name="Group 2"/>
        <xdr:cNvGrpSpPr/>
      </xdr:nvGrpSpPr>
      <xdr:grpSpPr>
        <a:xfrm>
          <a:off x="389066" y="1352325"/>
          <a:ext cx="7548729" cy="2771126"/>
          <a:chOff x="10416540" y="6972300"/>
          <a:chExt cx="6499860" cy="2436029"/>
        </a:xfrm>
      </xdr:grpSpPr>
      <xdr:grpSp>
        <xdr:nvGrpSpPr>
          <xdr:cNvPr id="4" name="Group 3"/>
          <xdr:cNvGrpSpPr/>
        </xdr:nvGrpSpPr>
        <xdr:grpSpPr>
          <a:xfrm>
            <a:off x="10416540" y="6972300"/>
            <a:ext cx="4808220" cy="2375690"/>
            <a:chOff x="10416540" y="6972300"/>
            <a:chExt cx="4808220" cy="2375690"/>
          </a:xfrm>
        </xdr:grpSpPr>
        <xdr:grpSp>
          <xdr:nvGrpSpPr>
            <xdr:cNvPr id="6" name="Group 5"/>
            <xdr:cNvGrpSpPr/>
          </xdr:nvGrpSpPr>
          <xdr:grpSpPr>
            <a:xfrm>
              <a:off x="10416540" y="6972300"/>
              <a:ext cx="4808220" cy="2375690"/>
              <a:chOff x="10904220" y="5135880"/>
              <a:chExt cx="4808220" cy="2375690"/>
            </a:xfrm>
          </xdr:grpSpPr>
          <xdr:graphicFrame macro="">
            <xdr:nvGraphicFramePr>
              <xdr:cNvPr id="8" name="Diagram 7"/>
              <xdr:cNvGraphicFramePr/>
            </xdr:nvGraphicFramePr>
            <xdr:xfrm>
              <a:off x="10904220" y="5135880"/>
              <a:ext cx="4572000" cy="237569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9" name="Rectangle 8"/>
              <xdr:cNvSpPr/>
            </xdr:nvSpPr>
            <xdr:spPr>
              <a:xfrm>
                <a:off x="12115889" y="5212601"/>
                <a:ext cx="2400300" cy="365760"/>
              </a:xfrm>
              <a:prstGeom prst="rect">
                <a:avLst/>
              </a:prstGeom>
              <a:solidFill>
                <a:schemeClr val="bg1">
                  <a:alpha val="0"/>
                </a:schemeClr>
              </a:solidFill>
              <a:ln>
                <a:solidFill>
                  <a:schemeClr val="accent1">
                    <a:shade val="50000"/>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BE" sz="1200">
                    <a:solidFill>
                      <a:sysClr val="windowText" lastClr="000000"/>
                    </a:solidFill>
                    <a:latin typeface="Cambria" panose="02040503050406030204" pitchFamily="18" charset="0"/>
                  </a:rPr>
                  <a:t>Experimental</a:t>
                </a:r>
                <a:r>
                  <a:rPr lang="fr-BE" sz="1200" baseline="0">
                    <a:solidFill>
                      <a:sysClr val="windowText" lastClr="000000"/>
                    </a:solidFill>
                    <a:latin typeface="Cambria" panose="02040503050406030204" pitchFamily="18" charset="0"/>
                  </a:rPr>
                  <a:t> tests</a:t>
                </a:r>
                <a:endParaRPr lang="fr-BE" sz="1200">
                  <a:solidFill>
                    <a:sysClr val="windowText" lastClr="000000"/>
                  </a:solidFill>
                  <a:latin typeface="Cambria" panose="02040503050406030204" pitchFamily="18" charset="0"/>
                </a:endParaRPr>
              </a:p>
            </xdr:txBody>
          </xdr:sp>
          <xdr:sp macro="" textlink="">
            <xdr:nvSpPr>
              <xdr:cNvPr id="10" name="Rectangle 9"/>
              <xdr:cNvSpPr/>
            </xdr:nvSpPr>
            <xdr:spPr>
              <a:xfrm>
                <a:off x="13312140" y="5593080"/>
                <a:ext cx="2400300" cy="365760"/>
              </a:xfrm>
              <a:prstGeom prst="rect">
                <a:avLst/>
              </a:prstGeom>
              <a:solidFill>
                <a:schemeClr val="bg1">
                  <a:alpha val="0"/>
                </a:schemeClr>
              </a:solidFill>
              <a:ln>
                <a:solidFill>
                  <a:schemeClr val="accent1">
                    <a:shade val="50000"/>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BE" sz="1200">
                    <a:solidFill>
                      <a:sysClr val="windowText" lastClr="000000"/>
                    </a:solidFill>
                    <a:latin typeface="Cambria" panose="02040503050406030204" pitchFamily="18" charset="0"/>
                  </a:rPr>
                  <a:t>Other Software</a:t>
                </a:r>
              </a:p>
            </xdr:txBody>
          </xdr:sp>
        </xdr:grpSp>
        <xdr:sp macro="" textlink="">
          <xdr:nvSpPr>
            <xdr:cNvPr id="7" name="Oval 6"/>
            <xdr:cNvSpPr/>
          </xdr:nvSpPr>
          <xdr:spPr>
            <a:xfrm>
              <a:off x="12664440" y="7636479"/>
              <a:ext cx="640080" cy="1112520"/>
            </a:xfrm>
            <a:prstGeom prst="ellipse">
              <a:avLst/>
            </a:prstGeom>
            <a:solidFill>
              <a:schemeClr val="accent1">
                <a:alpha val="0"/>
              </a:schemeClr>
            </a:solidFill>
            <a:ln>
              <a:solidFill>
                <a:schemeClr val="accent1">
                  <a:shade val="50000"/>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BE" sz="1600">
                  <a:solidFill>
                    <a:sysClr val="windowText" lastClr="000000"/>
                  </a:solidFill>
                  <a:latin typeface="Cambria" panose="02040503050406030204" pitchFamily="18" charset="0"/>
                </a:rPr>
                <a:t>16</a:t>
              </a:r>
            </a:p>
          </xdr:txBody>
        </xdr:sp>
      </xdr:grpSp>
      <xdr:sp macro="" textlink="">
        <xdr:nvSpPr>
          <xdr:cNvPr id="5" name="Rectangle 4"/>
          <xdr:cNvSpPr/>
        </xdr:nvSpPr>
        <xdr:spPr>
          <a:xfrm>
            <a:off x="13403580" y="8874929"/>
            <a:ext cx="3512820" cy="533400"/>
          </a:xfrm>
          <a:prstGeom prst="rect">
            <a:avLst/>
          </a:prstGeom>
          <a:solidFill>
            <a:schemeClr val="bg1">
              <a:alpha val="0"/>
            </a:schemeClr>
          </a:solidFill>
          <a:ln>
            <a:solidFill>
              <a:schemeClr val="accent1">
                <a:shade val="50000"/>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BE" sz="1200">
                <a:solidFill>
                  <a:sysClr val="windowText" lastClr="000000"/>
                </a:solidFill>
                <a:latin typeface="Cambria" panose="02040503050406030204" pitchFamily="18" charset="0"/>
              </a:rPr>
              <a:t>Total</a:t>
            </a:r>
            <a:r>
              <a:rPr lang="fr-BE" sz="1200" baseline="0">
                <a:solidFill>
                  <a:sysClr val="windowText" lastClr="000000"/>
                </a:solidFill>
                <a:latin typeface="Cambria" panose="02040503050406030204" pitchFamily="18" charset="0"/>
              </a:rPr>
              <a:t> of 134 documents with comparisons to SAFIR</a:t>
            </a:r>
            <a:endParaRPr lang="fr-BE" sz="1200">
              <a:solidFill>
                <a:sysClr val="windowText" lastClr="000000"/>
              </a:solidFill>
              <a:latin typeface="Cambria" panose="02040503050406030204" pitchFamily="18" charset="0"/>
            </a:endParaRPr>
          </a:p>
        </xdr:txBody>
      </xdr:sp>
    </xdr:grpSp>
    <xdr:clientData/>
  </xdr:twoCellAnchor>
  <xdr:twoCellAnchor>
    <xdr:from>
      <xdr:col>1</xdr:col>
      <xdr:colOff>499783</xdr:colOff>
      <xdr:row>28</xdr:row>
      <xdr:rowOff>131333</xdr:rowOff>
    </xdr:from>
    <xdr:to>
      <xdr:col>8</xdr:col>
      <xdr:colOff>496195</xdr:colOff>
      <xdr:row>48</xdr:row>
      <xdr:rowOff>19272</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333491</xdr:colOff>
      <xdr:row>57</xdr:row>
      <xdr:rowOff>39443</xdr:rowOff>
    </xdr:from>
    <xdr:to>
      <xdr:col>8</xdr:col>
      <xdr:colOff>0</xdr:colOff>
      <xdr:row>76</xdr:row>
      <xdr:rowOff>175260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542813</xdr:colOff>
      <xdr:row>117</xdr:row>
      <xdr:rowOff>80682</xdr:rowOff>
    </xdr:from>
    <xdr:to>
      <xdr:col>5</xdr:col>
      <xdr:colOff>537883</xdr:colOff>
      <xdr:row>135</xdr:row>
      <xdr:rowOff>80681</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214706</xdr:colOff>
      <xdr:row>142</xdr:row>
      <xdr:rowOff>24203</xdr:rowOff>
    </xdr:from>
    <xdr:to>
      <xdr:col>5</xdr:col>
      <xdr:colOff>642424</xdr:colOff>
      <xdr:row>162</xdr:row>
      <xdr:rowOff>164950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590773</xdr:colOff>
      <xdr:row>142</xdr:row>
      <xdr:rowOff>76647</xdr:rowOff>
    </xdr:from>
    <xdr:to>
      <xdr:col>20</xdr:col>
      <xdr:colOff>407444</xdr:colOff>
      <xdr:row>163</xdr:row>
      <xdr:rowOff>84268</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815341</xdr:colOff>
      <xdr:row>171</xdr:row>
      <xdr:rowOff>88302</xdr:rowOff>
    </xdr:from>
    <xdr:to>
      <xdr:col>10</xdr:col>
      <xdr:colOff>599740</xdr:colOff>
      <xdr:row>194</xdr:row>
      <xdr:rowOff>53789</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797410</xdr:colOff>
      <xdr:row>85</xdr:row>
      <xdr:rowOff>151054</xdr:rowOff>
    </xdr:from>
    <xdr:to>
      <xdr:col>9</xdr:col>
      <xdr:colOff>34962</xdr:colOff>
      <xdr:row>109</xdr:row>
      <xdr:rowOff>152400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421340</xdr:colOff>
      <xdr:row>202</xdr:row>
      <xdr:rowOff>152401</xdr:rowOff>
    </xdr:from>
    <xdr:to>
      <xdr:col>10</xdr:col>
      <xdr:colOff>528918</xdr:colOff>
      <xdr:row>222</xdr:row>
      <xdr:rowOff>62753</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487680</xdr:colOff>
      <xdr:row>28</xdr:row>
      <xdr:rowOff>121920</xdr:rowOff>
    </xdr:from>
    <xdr:to>
      <xdr:col>19</xdr:col>
      <xdr:colOff>87852</xdr:colOff>
      <xdr:row>48</xdr:row>
      <xdr:rowOff>9859</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320040</xdr:colOff>
      <xdr:row>56</xdr:row>
      <xdr:rowOff>137160</xdr:rowOff>
    </xdr:from>
    <xdr:to>
      <xdr:col>18</xdr:col>
      <xdr:colOff>192289</xdr:colOff>
      <xdr:row>76</xdr:row>
      <xdr:rowOff>90097</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472440</xdr:colOff>
      <xdr:row>86</xdr:row>
      <xdr:rowOff>106680</xdr:rowOff>
    </xdr:from>
    <xdr:to>
      <xdr:col>19</xdr:col>
      <xdr:colOff>517712</xdr:colOff>
      <xdr:row>110</xdr:row>
      <xdr:rowOff>108026</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68580</xdr:colOff>
      <xdr:row>142</xdr:row>
      <xdr:rowOff>7620</xdr:rowOff>
    </xdr:from>
    <xdr:to>
      <xdr:col>12</xdr:col>
      <xdr:colOff>168638</xdr:colOff>
      <xdr:row>162</xdr:row>
      <xdr:rowOff>148367</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251460</xdr:colOff>
      <xdr:row>142</xdr:row>
      <xdr:rowOff>60960</xdr:rowOff>
    </xdr:from>
    <xdr:to>
      <xdr:col>30</xdr:col>
      <xdr:colOff>14791</xdr:colOff>
      <xdr:row>163</xdr:row>
      <xdr:rowOff>68581</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22860</xdr:colOff>
      <xdr:row>171</xdr:row>
      <xdr:rowOff>38100</xdr:rowOff>
    </xdr:from>
    <xdr:to>
      <xdr:col>22</xdr:col>
      <xdr:colOff>66339</xdr:colOff>
      <xdr:row>194</xdr:row>
      <xdr:rowOff>3587</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426720</xdr:colOff>
      <xdr:row>202</xdr:row>
      <xdr:rowOff>76200</xdr:rowOff>
    </xdr:from>
    <xdr:to>
      <xdr:col>20</xdr:col>
      <xdr:colOff>526678</xdr:colOff>
      <xdr:row>221</xdr:row>
      <xdr:rowOff>169432</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i.org/10.1108/EC-05-2012-010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doi.org/10.1108/EC-05-2012-010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R599"/>
  <sheetViews>
    <sheetView tabSelected="1" zoomScale="85" zoomScaleNormal="85" workbookViewId="0">
      <pane xSplit="5" ySplit="3" topLeftCell="F89" activePane="bottomRight" state="frozen"/>
      <selection pane="topRight" activeCell="F1" sqref="F1"/>
      <selection pane="bottomLeft" activeCell="A4" sqref="A4"/>
      <selection pane="bottomRight" activeCell="L102" sqref="L102"/>
    </sheetView>
  </sheetViews>
  <sheetFormatPr defaultRowHeight="14.4" x14ac:dyDescent="0.3"/>
  <cols>
    <col min="1" max="1" width="5.88671875" style="6" customWidth="1"/>
    <col min="2" max="2" width="7.5546875" style="6" customWidth="1"/>
    <col min="3" max="3" width="8.5546875" style="6" customWidth="1"/>
    <col min="4" max="4" width="24.44140625" style="6" customWidth="1"/>
    <col min="5" max="5" width="60" style="6" customWidth="1"/>
    <col min="6" max="6" width="51.6640625" style="11" customWidth="1"/>
    <col min="7" max="7" width="15.88671875" style="6" customWidth="1"/>
    <col min="8" max="8" width="34.109375" style="6" customWidth="1"/>
    <col min="9" max="9" width="16.21875" style="6" customWidth="1"/>
    <col min="10" max="10" width="16.21875" style="17" customWidth="1"/>
    <col min="11" max="11" width="22" style="6" customWidth="1"/>
    <col min="12" max="12" width="13.77734375" style="15" customWidth="1"/>
    <col min="13" max="13" width="15.77734375" style="6" customWidth="1"/>
    <col min="14" max="14" width="17" style="6" customWidth="1"/>
    <col min="15" max="15" width="21.33203125" customWidth="1"/>
    <col min="16" max="16" width="13.6640625" customWidth="1"/>
    <col min="17" max="17" width="53.77734375" customWidth="1"/>
    <col min="18" max="18" width="45.44140625" customWidth="1"/>
  </cols>
  <sheetData>
    <row r="1" spans="1:18" x14ac:dyDescent="0.3">
      <c r="A1" s="7"/>
      <c r="B1" s="15"/>
      <c r="C1" s="15"/>
      <c r="D1" s="15"/>
      <c r="E1" s="15"/>
      <c r="F1" s="15"/>
      <c r="G1" s="15"/>
      <c r="H1" s="15"/>
      <c r="I1" s="15"/>
      <c r="K1" s="15"/>
      <c r="M1" s="15"/>
      <c r="N1" s="15"/>
      <c r="O1" s="15"/>
      <c r="P1" s="15"/>
      <c r="Q1" s="15"/>
      <c r="R1" s="15"/>
    </row>
    <row r="2" spans="1:18" ht="16.8" customHeight="1" x14ac:dyDescent="0.3">
      <c r="A2" s="7"/>
      <c r="B2" s="15"/>
      <c r="C2" s="15"/>
      <c r="D2" s="15"/>
      <c r="E2" s="15"/>
      <c r="F2" s="15"/>
      <c r="G2" s="15"/>
      <c r="H2" s="15"/>
      <c r="I2" s="15"/>
      <c r="K2" s="15"/>
      <c r="M2" s="15"/>
      <c r="N2" s="15"/>
      <c r="O2" s="15"/>
      <c r="P2" s="15"/>
      <c r="Q2" s="15"/>
      <c r="R2" s="15"/>
    </row>
    <row r="3" spans="1:18" ht="58.8" customHeight="1" x14ac:dyDescent="0.3">
      <c r="A3" s="7"/>
      <c r="B3" s="4" t="s">
        <v>28</v>
      </c>
      <c r="C3" s="4" t="s">
        <v>0</v>
      </c>
      <c r="D3" s="4" t="s">
        <v>2</v>
      </c>
      <c r="E3" s="4" t="s">
        <v>1</v>
      </c>
      <c r="F3" s="4" t="s">
        <v>1032</v>
      </c>
      <c r="G3" s="4" t="s">
        <v>875</v>
      </c>
      <c r="H3" s="4" t="s">
        <v>574</v>
      </c>
      <c r="I3" s="4" t="s">
        <v>98</v>
      </c>
      <c r="J3" s="4" t="s">
        <v>1145</v>
      </c>
      <c r="K3" s="4" t="s">
        <v>442</v>
      </c>
      <c r="L3" s="4" t="s">
        <v>1425</v>
      </c>
      <c r="M3" s="5" t="s">
        <v>2679</v>
      </c>
      <c r="N3" s="5" t="s">
        <v>2680</v>
      </c>
      <c r="O3" s="5" t="s">
        <v>1960</v>
      </c>
      <c r="P3" s="3" t="s">
        <v>2681</v>
      </c>
      <c r="Q3" s="5" t="s">
        <v>113</v>
      </c>
      <c r="R3" s="5" t="s">
        <v>2682</v>
      </c>
    </row>
    <row r="4" spans="1:18" ht="30" customHeight="1" x14ac:dyDescent="0.3">
      <c r="A4" s="7"/>
      <c r="B4" s="7">
        <v>1</v>
      </c>
      <c r="C4" s="7">
        <v>1994</v>
      </c>
      <c r="D4" s="7" t="s">
        <v>1956</v>
      </c>
      <c r="E4" s="7" t="s">
        <v>1957</v>
      </c>
      <c r="F4" s="11" t="s">
        <v>1959</v>
      </c>
      <c r="G4" s="7" t="s">
        <v>483</v>
      </c>
      <c r="H4" s="7" t="s">
        <v>1958</v>
      </c>
      <c r="I4" s="7" t="s">
        <v>53</v>
      </c>
      <c r="J4" s="11" t="s">
        <v>112</v>
      </c>
      <c r="K4" s="7" t="s">
        <v>1955</v>
      </c>
      <c r="L4" s="19" t="s">
        <v>112</v>
      </c>
      <c r="M4" s="19" t="s">
        <v>50</v>
      </c>
      <c r="N4" s="19" t="s">
        <v>112</v>
      </c>
      <c r="O4" s="19" t="s">
        <v>50</v>
      </c>
      <c r="P4" s="7" t="s">
        <v>112</v>
      </c>
      <c r="Q4" s="7"/>
      <c r="R4" s="19"/>
    </row>
    <row r="5" spans="1:18" ht="30" customHeight="1" x14ac:dyDescent="0.3">
      <c r="A5" s="7"/>
      <c r="B5" s="7">
        <v>2</v>
      </c>
      <c r="C5" s="7">
        <v>1997</v>
      </c>
      <c r="D5" s="7" t="s">
        <v>1038</v>
      </c>
      <c r="E5" s="19" t="s">
        <v>477</v>
      </c>
      <c r="F5" s="11" t="s">
        <v>1435</v>
      </c>
      <c r="G5" s="7" t="s">
        <v>478</v>
      </c>
      <c r="H5" s="7" t="s">
        <v>53</v>
      </c>
      <c r="I5" s="19" t="s">
        <v>53</v>
      </c>
      <c r="J5" s="11" t="s">
        <v>112</v>
      </c>
      <c r="K5" s="7" t="s">
        <v>764</v>
      </c>
      <c r="L5" s="19" t="s">
        <v>112</v>
      </c>
      <c r="M5" s="19" t="s">
        <v>112</v>
      </c>
      <c r="N5" s="19" t="s">
        <v>2168</v>
      </c>
      <c r="O5" s="19" t="s">
        <v>2168</v>
      </c>
      <c r="P5" s="7"/>
      <c r="Q5" s="7" t="s">
        <v>2169</v>
      </c>
    </row>
    <row r="6" spans="1:18" ht="30" customHeight="1" x14ac:dyDescent="0.3">
      <c r="A6" s="7"/>
      <c r="B6" s="19">
        <v>3</v>
      </c>
      <c r="C6" s="7">
        <v>1997</v>
      </c>
      <c r="D6" s="7" t="s">
        <v>1965</v>
      </c>
      <c r="E6" s="19" t="s">
        <v>2300</v>
      </c>
      <c r="F6" s="11" t="s">
        <v>2301</v>
      </c>
      <c r="G6" s="7" t="s">
        <v>483</v>
      </c>
      <c r="H6" s="7" t="s">
        <v>2302</v>
      </c>
      <c r="I6" s="19" t="s">
        <v>2587</v>
      </c>
      <c r="J6" s="11" t="s">
        <v>112</v>
      </c>
      <c r="K6" s="7" t="s">
        <v>2286</v>
      </c>
      <c r="L6" s="19" t="s">
        <v>112</v>
      </c>
      <c r="M6" s="19" t="s">
        <v>112</v>
      </c>
      <c r="N6" s="19" t="s">
        <v>50</v>
      </c>
      <c r="O6" s="19" t="s">
        <v>50</v>
      </c>
      <c r="P6" s="7" t="s">
        <v>112</v>
      </c>
      <c r="Q6" s="7" t="s">
        <v>2303</v>
      </c>
      <c r="R6" s="19"/>
    </row>
    <row r="7" spans="1:18" ht="30" customHeight="1" x14ac:dyDescent="0.3">
      <c r="A7" s="7"/>
      <c r="B7" s="19">
        <v>4</v>
      </c>
      <c r="C7" s="7">
        <v>1997</v>
      </c>
      <c r="D7" s="7" t="s">
        <v>1961</v>
      </c>
      <c r="E7" s="19" t="s">
        <v>1962</v>
      </c>
      <c r="F7" s="11" t="s">
        <v>1963</v>
      </c>
      <c r="G7" s="7" t="s">
        <v>483</v>
      </c>
      <c r="H7" s="7" t="s">
        <v>1964</v>
      </c>
      <c r="I7" s="19" t="s">
        <v>53</v>
      </c>
      <c r="J7" s="11" t="s">
        <v>112</v>
      </c>
      <c r="K7" s="7" t="s">
        <v>1955</v>
      </c>
      <c r="L7" s="19" t="s">
        <v>112</v>
      </c>
      <c r="M7" s="19" t="s">
        <v>50</v>
      </c>
      <c r="N7" s="19" t="s">
        <v>112</v>
      </c>
      <c r="O7" s="19" t="s">
        <v>50</v>
      </c>
      <c r="P7" s="19" t="s">
        <v>112</v>
      </c>
      <c r="Q7" s="19"/>
      <c r="R7" s="19"/>
    </row>
    <row r="8" spans="1:18" ht="30" customHeight="1" x14ac:dyDescent="0.3">
      <c r="A8" s="7"/>
      <c r="B8" s="19">
        <v>5</v>
      </c>
      <c r="C8" s="7">
        <v>1999</v>
      </c>
      <c r="D8" s="7" t="s">
        <v>968</v>
      </c>
      <c r="E8" s="7" t="s">
        <v>2304</v>
      </c>
      <c r="F8" s="11" t="s">
        <v>2306</v>
      </c>
      <c r="G8" s="7" t="s">
        <v>484</v>
      </c>
      <c r="H8" s="7" t="s">
        <v>14</v>
      </c>
      <c r="I8" s="19" t="s">
        <v>2305</v>
      </c>
      <c r="J8" s="11" t="s">
        <v>112</v>
      </c>
      <c r="K8" s="7" t="s">
        <v>2286</v>
      </c>
      <c r="L8" s="19" t="s">
        <v>112</v>
      </c>
      <c r="M8" s="19" t="s">
        <v>50</v>
      </c>
      <c r="N8" s="19" t="s">
        <v>50</v>
      </c>
      <c r="O8" s="19" t="s">
        <v>50</v>
      </c>
      <c r="P8" s="7"/>
      <c r="Q8" s="19" t="s">
        <v>2656</v>
      </c>
      <c r="R8" s="19"/>
    </row>
    <row r="9" spans="1:18" ht="30" customHeight="1" x14ac:dyDescent="0.3">
      <c r="A9" s="7"/>
      <c r="B9" s="19">
        <v>6</v>
      </c>
      <c r="C9" s="7">
        <v>1999</v>
      </c>
      <c r="D9" s="7" t="s">
        <v>1965</v>
      </c>
      <c r="E9" s="7" t="s">
        <v>1966</v>
      </c>
      <c r="F9" s="11" t="s">
        <v>1968</v>
      </c>
      <c r="G9" s="7" t="s">
        <v>483</v>
      </c>
      <c r="H9" s="7" t="s">
        <v>1967</v>
      </c>
      <c r="I9" s="19"/>
      <c r="J9" s="11" t="s">
        <v>112</v>
      </c>
      <c r="K9" s="7" t="s">
        <v>2057</v>
      </c>
      <c r="L9" s="19" t="s">
        <v>112</v>
      </c>
      <c r="M9" s="19" t="s">
        <v>50</v>
      </c>
      <c r="N9" s="19" t="s">
        <v>50</v>
      </c>
      <c r="O9" s="19" t="s">
        <v>50</v>
      </c>
      <c r="P9" s="7"/>
      <c r="Q9" s="7"/>
      <c r="R9" s="19"/>
    </row>
    <row r="10" spans="1:18" ht="30" customHeight="1" x14ac:dyDescent="0.3">
      <c r="A10" s="7"/>
      <c r="B10" s="19">
        <v>7</v>
      </c>
      <c r="C10" s="7">
        <v>2000</v>
      </c>
      <c r="D10" s="7" t="s">
        <v>29</v>
      </c>
      <c r="E10" s="7" t="s">
        <v>2320</v>
      </c>
      <c r="F10" s="11" t="s">
        <v>2321</v>
      </c>
      <c r="G10" s="7" t="s">
        <v>483</v>
      </c>
      <c r="H10" s="7" t="s">
        <v>2322</v>
      </c>
      <c r="I10" s="19" t="s">
        <v>53</v>
      </c>
      <c r="J10" s="11" t="s">
        <v>112</v>
      </c>
      <c r="K10" s="7" t="s">
        <v>2323</v>
      </c>
      <c r="L10" s="19" t="s">
        <v>112</v>
      </c>
      <c r="M10" s="19" t="s">
        <v>50</v>
      </c>
      <c r="N10" s="19" t="s">
        <v>50</v>
      </c>
      <c r="O10" s="19" t="s">
        <v>50</v>
      </c>
      <c r="P10" s="7"/>
      <c r="Q10" s="7"/>
      <c r="R10" s="19"/>
    </row>
    <row r="11" spans="1:18" ht="30" customHeight="1" x14ac:dyDescent="0.3">
      <c r="A11" s="7"/>
      <c r="B11" s="19">
        <v>8</v>
      </c>
      <c r="C11" s="7">
        <v>2000</v>
      </c>
      <c r="D11" s="7" t="s">
        <v>968</v>
      </c>
      <c r="E11" s="7" t="s">
        <v>2334</v>
      </c>
      <c r="F11" s="11" t="s">
        <v>2335</v>
      </c>
      <c r="G11" s="7" t="s">
        <v>483</v>
      </c>
      <c r="H11" s="7" t="s">
        <v>2322</v>
      </c>
      <c r="I11" s="19" t="s">
        <v>53</v>
      </c>
      <c r="J11" s="11" t="s">
        <v>112</v>
      </c>
      <c r="K11" s="7" t="s">
        <v>2323</v>
      </c>
      <c r="L11" s="19" t="s">
        <v>112</v>
      </c>
      <c r="M11" s="19" t="s">
        <v>50</v>
      </c>
      <c r="N11" s="19" t="s">
        <v>50</v>
      </c>
      <c r="O11" s="19" t="s">
        <v>50</v>
      </c>
      <c r="P11" s="7"/>
      <c r="Q11" s="7"/>
      <c r="R11" s="19"/>
    </row>
    <row r="12" spans="1:18" ht="30" customHeight="1" x14ac:dyDescent="0.3">
      <c r="A12" s="7"/>
      <c r="B12" s="19">
        <v>9</v>
      </c>
      <c r="C12" s="7">
        <v>2000</v>
      </c>
      <c r="D12" s="7" t="s">
        <v>1340</v>
      </c>
      <c r="E12" s="7" t="s">
        <v>1339</v>
      </c>
      <c r="F12" s="11" t="s">
        <v>1436</v>
      </c>
      <c r="G12" s="7" t="s">
        <v>882</v>
      </c>
      <c r="H12" s="7" t="s">
        <v>53</v>
      </c>
      <c r="I12" s="14" t="s">
        <v>53</v>
      </c>
      <c r="J12" s="11" t="s">
        <v>112</v>
      </c>
      <c r="K12" s="7" t="s">
        <v>1328</v>
      </c>
      <c r="L12" s="19" t="s">
        <v>112</v>
      </c>
      <c r="M12" s="19" t="s">
        <v>2168</v>
      </c>
      <c r="N12" s="19" t="s">
        <v>2168</v>
      </c>
      <c r="O12" s="19" t="s">
        <v>2168</v>
      </c>
      <c r="P12" s="7"/>
      <c r="Q12" s="7"/>
    </row>
    <row r="13" spans="1:18" ht="30" customHeight="1" x14ac:dyDescent="0.3">
      <c r="A13" s="7"/>
      <c r="B13" s="19">
        <v>10</v>
      </c>
      <c r="C13" s="7">
        <v>2000</v>
      </c>
      <c r="D13" s="7" t="s">
        <v>1335</v>
      </c>
      <c r="E13" s="7" t="s">
        <v>1334</v>
      </c>
      <c r="F13" s="11" t="s">
        <v>1437</v>
      </c>
      <c r="G13" s="7" t="s">
        <v>478</v>
      </c>
      <c r="H13" s="7" t="s">
        <v>53</v>
      </c>
      <c r="I13" s="14" t="s">
        <v>53</v>
      </c>
      <c r="J13" s="11" t="s">
        <v>112</v>
      </c>
      <c r="K13" s="7" t="s">
        <v>1328</v>
      </c>
      <c r="L13" s="19" t="s">
        <v>112</v>
      </c>
      <c r="M13" s="19" t="s">
        <v>2168</v>
      </c>
      <c r="N13" s="19" t="s">
        <v>2168</v>
      </c>
      <c r="O13" s="19" t="s">
        <v>2168</v>
      </c>
      <c r="P13" s="19"/>
      <c r="Q13" s="19"/>
    </row>
    <row r="14" spans="1:18" ht="30" customHeight="1" x14ac:dyDescent="0.3">
      <c r="A14" s="7"/>
      <c r="B14" s="19">
        <v>11</v>
      </c>
      <c r="C14" s="7">
        <v>2000</v>
      </c>
      <c r="D14" s="7" t="s">
        <v>2328</v>
      </c>
      <c r="E14" s="7" t="s">
        <v>2327</v>
      </c>
      <c r="F14" s="11" t="s">
        <v>2329</v>
      </c>
      <c r="G14" s="7" t="s">
        <v>483</v>
      </c>
      <c r="H14" s="7" t="s">
        <v>2322</v>
      </c>
      <c r="I14" s="19" t="s">
        <v>53</v>
      </c>
      <c r="J14" s="11" t="s">
        <v>112</v>
      </c>
      <c r="K14" s="7" t="s">
        <v>2323</v>
      </c>
      <c r="L14" s="19" t="s">
        <v>112</v>
      </c>
      <c r="M14" s="19" t="s">
        <v>50</v>
      </c>
      <c r="N14" s="19" t="s">
        <v>112</v>
      </c>
      <c r="O14" s="19" t="s">
        <v>50</v>
      </c>
      <c r="P14" s="7" t="s">
        <v>112</v>
      </c>
      <c r="Q14" s="15" t="s">
        <v>2330</v>
      </c>
      <c r="R14" s="19"/>
    </row>
    <row r="15" spans="1:18" ht="30" customHeight="1" x14ac:dyDescent="0.3">
      <c r="A15" s="7"/>
      <c r="B15" s="19">
        <v>12</v>
      </c>
      <c r="C15" s="7">
        <v>2000</v>
      </c>
      <c r="D15" s="7" t="s">
        <v>35</v>
      </c>
      <c r="E15" s="7" t="s">
        <v>2331</v>
      </c>
      <c r="F15" s="11" t="s">
        <v>2332</v>
      </c>
      <c r="G15" s="7" t="s">
        <v>483</v>
      </c>
      <c r="H15" s="19" t="s">
        <v>2322</v>
      </c>
      <c r="I15" s="7" t="s">
        <v>53</v>
      </c>
      <c r="J15" s="11" t="s">
        <v>112</v>
      </c>
      <c r="K15" s="7" t="s">
        <v>2323</v>
      </c>
      <c r="L15" s="19" t="s">
        <v>112</v>
      </c>
      <c r="M15" s="19" t="s">
        <v>50</v>
      </c>
      <c r="N15" s="19" t="s">
        <v>112</v>
      </c>
      <c r="O15" s="19" t="s">
        <v>112</v>
      </c>
      <c r="P15" s="7" t="s">
        <v>112</v>
      </c>
      <c r="Q15" s="7" t="s">
        <v>2333</v>
      </c>
      <c r="R15" s="19"/>
    </row>
    <row r="16" spans="1:18" ht="30" customHeight="1" x14ac:dyDescent="0.3">
      <c r="A16" s="7"/>
      <c r="B16" s="19">
        <v>13</v>
      </c>
      <c r="C16" s="15">
        <v>2000</v>
      </c>
      <c r="D16" s="15" t="s">
        <v>356</v>
      </c>
      <c r="E16" s="15" t="s">
        <v>2284</v>
      </c>
      <c r="F16" s="15" t="s">
        <v>2285</v>
      </c>
      <c r="G16" s="15" t="s">
        <v>483</v>
      </c>
      <c r="H16" s="15" t="s">
        <v>2322</v>
      </c>
      <c r="I16" s="19" t="s">
        <v>53</v>
      </c>
      <c r="J16" s="15" t="s">
        <v>112</v>
      </c>
      <c r="K16" s="15" t="s">
        <v>2286</v>
      </c>
      <c r="L16" s="19" t="s">
        <v>112</v>
      </c>
      <c r="M16" s="19" t="s">
        <v>50</v>
      </c>
      <c r="N16" s="19" t="s">
        <v>112</v>
      </c>
      <c r="O16" s="19" t="s">
        <v>50</v>
      </c>
      <c r="P16" s="15" t="s">
        <v>112</v>
      </c>
      <c r="Q16" s="15" t="s">
        <v>2287</v>
      </c>
      <c r="R16" s="19"/>
    </row>
    <row r="17" spans="1:18" ht="42" customHeight="1" x14ac:dyDescent="0.3">
      <c r="A17" s="7"/>
      <c r="B17" s="19">
        <v>14</v>
      </c>
      <c r="C17" s="7">
        <v>2000</v>
      </c>
      <c r="D17" s="7" t="s">
        <v>34</v>
      </c>
      <c r="E17" s="7" t="s">
        <v>2289</v>
      </c>
      <c r="F17" s="11" t="s">
        <v>2288</v>
      </c>
      <c r="G17" s="7" t="s">
        <v>483</v>
      </c>
      <c r="H17" s="7" t="s">
        <v>2322</v>
      </c>
      <c r="I17" s="19" t="s">
        <v>53</v>
      </c>
      <c r="J17" s="11" t="s">
        <v>112</v>
      </c>
      <c r="K17" s="7" t="s">
        <v>2323</v>
      </c>
      <c r="L17" s="19" t="s">
        <v>112</v>
      </c>
      <c r="M17" s="19" t="s">
        <v>50</v>
      </c>
      <c r="N17" s="19" t="s">
        <v>50</v>
      </c>
      <c r="O17" s="19" t="s">
        <v>50</v>
      </c>
      <c r="P17" s="7"/>
      <c r="Q17" s="7"/>
      <c r="R17" s="19"/>
    </row>
    <row r="18" spans="1:18" ht="30" customHeight="1" x14ac:dyDescent="0.3">
      <c r="A18" s="7"/>
      <c r="B18" s="19">
        <v>15</v>
      </c>
      <c r="C18" s="7">
        <v>2001</v>
      </c>
      <c r="D18" s="7" t="s">
        <v>1344</v>
      </c>
      <c r="E18" s="7" t="s">
        <v>1343</v>
      </c>
      <c r="F18" s="11" t="s">
        <v>1438</v>
      </c>
      <c r="G18" s="7" t="s">
        <v>484</v>
      </c>
      <c r="H18" s="7" t="s">
        <v>498</v>
      </c>
      <c r="I18" s="14" t="s">
        <v>1345</v>
      </c>
      <c r="J18" s="11" t="s">
        <v>112</v>
      </c>
      <c r="K18" s="7" t="s">
        <v>1328</v>
      </c>
      <c r="L18" s="19" t="s">
        <v>50</v>
      </c>
      <c r="M18" s="19" t="s">
        <v>50</v>
      </c>
      <c r="N18" s="19" t="s">
        <v>50</v>
      </c>
      <c r="O18" s="19" t="s">
        <v>50</v>
      </c>
      <c r="P18" s="7"/>
      <c r="Q18" s="7"/>
    </row>
    <row r="19" spans="1:18" ht="30" customHeight="1" x14ac:dyDescent="0.3">
      <c r="A19" s="7"/>
      <c r="B19" s="19">
        <v>16</v>
      </c>
      <c r="C19" s="7">
        <v>2001</v>
      </c>
      <c r="D19" s="7" t="s">
        <v>1166</v>
      </c>
      <c r="E19" s="7" t="s">
        <v>1164</v>
      </c>
      <c r="F19" s="11" t="s">
        <v>1439</v>
      </c>
      <c r="G19" s="7" t="s">
        <v>483</v>
      </c>
      <c r="H19" s="7" t="s">
        <v>1165</v>
      </c>
      <c r="I19" s="7" t="s">
        <v>1167</v>
      </c>
      <c r="J19" s="11" t="s">
        <v>112</v>
      </c>
      <c r="K19" s="7" t="s">
        <v>975</v>
      </c>
      <c r="L19" s="19" t="s">
        <v>112</v>
      </c>
      <c r="M19" s="19" t="s">
        <v>50</v>
      </c>
      <c r="N19" s="19" t="s">
        <v>50</v>
      </c>
      <c r="O19" s="19" t="s">
        <v>50</v>
      </c>
      <c r="P19" s="19"/>
      <c r="Q19" s="19"/>
    </row>
    <row r="20" spans="1:18" ht="30" customHeight="1" x14ac:dyDescent="0.3">
      <c r="A20" s="7"/>
      <c r="B20" s="19">
        <v>17</v>
      </c>
      <c r="C20" s="15">
        <v>2001</v>
      </c>
      <c r="D20" s="15" t="s">
        <v>1097</v>
      </c>
      <c r="E20" s="15" t="s">
        <v>1096</v>
      </c>
      <c r="F20" s="15" t="s">
        <v>1440</v>
      </c>
      <c r="G20" s="15" t="s">
        <v>405</v>
      </c>
      <c r="H20" s="15" t="s">
        <v>53</v>
      </c>
      <c r="I20" s="15" t="s">
        <v>53</v>
      </c>
      <c r="J20" s="15" t="s">
        <v>112</v>
      </c>
      <c r="K20" s="15" t="s">
        <v>1050</v>
      </c>
      <c r="L20" s="19" t="s">
        <v>112</v>
      </c>
      <c r="M20" s="19" t="s">
        <v>2168</v>
      </c>
      <c r="N20" s="19" t="s">
        <v>2168</v>
      </c>
      <c r="O20" s="19" t="s">
        <v>2168</v>
      </c>
      <c r="P20" s="19"/>
      <c r="Q20" s="15"/>
    </row>
    <row r="21" spans="1:18" ht="30" customHeight="1" x14ac:dyDescent="0.3">
      <c r="A21" s="7"/>
      <c r="B21" s="19">
        <v>18</v>
      </c>
      <c r="C21" s="7">
        <v>2001</v>
      </c>
      <c r="D21" s="7" t="s">
        <v>2290</v>
      </c>
      <c r="E21" s="19" t="s">
        <v>2324</v>
      </c>
      <c r="F21" s="11" t="s">
        <v>2325</v>
      </c>
      <c r="G21" s="7" t="s">
        <v>484</v>
      </c>
      <c r="H21" s="7" t="s">
        <v>357</v>
      </c>
      <c r="I21" s="7" t="s">
        <v>53</v>
      </c>
      <c r="J21" s="11" t="s">
        <v>112</v>
      </c>
      <c r="K21" s="7" t="s">
        <v>2286</v>
      </c>
      <c r="L21" s="19" t="s">
        <v>112</v>
      </c>
      <c r="M21" s="19" t="s">
        <v>50</v>
      </c>
      <c r="N21" s="19" t="s">
        <v>50</v>
      </c>
      <c r="O21" s="19" t="s">
        <v>112</v>
      </c>
      <c r="P21" s="7"/>
      <c r="Q21" s="7"/>
      <c r="R21" s="19"/>
    </row>
    <row r="22" spans="1:18" ht="30" customHeight="1" x14ac:dyDescent="0.3">
      <c r="A22" s="7"/>
      <c r="B22" s="19">
        <v>19</v>
      </c>
      <c r="C22" s="7">
        <v>2001</v>
      </c>
      <c r="D22" s="7" t="s">
        <v>1202</v>
      </c>
      <c r="E22" s="7" t="s">
        <v>1201</v>
      </c>
      <c r="F22" s="11" t="s">
        <v>1441</v>
      </c>
      <c r="G22" s="7" t="s">
        <v>882</v>
      </c>
      <c r="H22" s="7" t="s">
        <v>53</v>
      </c>
      <c r="I22" s="7" t="s">
        <v>53</v>
      </c>
      <c r="J22" s="11" t="s">
        <v>112</v>
      </c>
      <c r="K22" s="7" t="s">
        <v>1050</v>
      </c>
      <c r="L22" s="19" t="s">
        <v>112</v>
      </c>
      <c r="M22" s="19" t="s">
        <v>2168</v>
      </c>
      <c r="N22" s="19" t="s">
        <v>2168</v>
      </c>
      <c r="O22" s="19" t="s">
        <v>2168</v>
      </c>
      <c r="P22" s="7"/>
      <c r="Q22" s="7"/>
    </row>
    <row r="23" spans="1:18" ht="30" customHeight="1" x14ac:dyDescent="0.3">
      <c r="A23" s="7"/>
      <c r="B23" s="19">
        <v>20</v>
      </c>
      <c r="C23" s="7">
        <v>2002</v>
      </c>
      <c r="D23" s="7" t="s">
        <v>29</v>
      </c>
      <c r="E23" s="7" t="s">
        <v>225</v>
      </c>
      <c r="F23" s="11" t="s">
        <v>1442</v>
      </c>
      <c r="G23" s="7" t="s">
        <v>484</v>
      </c>
      <c r="H23" s="7" t="s">
        <v>14</v>
      </c>
      <c r="I23" s="7" t="s">
        <v>226</v>
      </c>
      <c r="J23" s="11" t="s">
        <v>112</v>
      </c>
      <c r="K23" s="7" t="s">
        <v>441</v>
      </c>
      <c r="L23" s="19" t="s">
        <v>112</v>
      </c>
      <c r="M23" s="19" t="s">
        <v>50</v>
      </c>
      <c r="N23" s="19" t="s">
        <v>50</v>
      </c>
      <c r="O23" s="19" t="s">
        <v>1379</v>
      </c>
      <c r="P23" s="7"/>
      <c r="Q23" s="7" t="s">
        <v>1384</v>
      </c>
    </row>
    <row r="24" spans="1:18" ht="30" customHeight="1" x14ac:dyDescent="0.3">
      <c r="A24" s="7"/>
      <c r="B24" s="19">
        <v>21</v>
      </c>
      <c r="C24" s="7">
        <v>2002</v>
      </c>
      <c r="D24" s="7" t="s">
        <v>290</v>
      </c>
      <c r="E24" s="7" t="s">
        <v>288</v>
      </c>
      <c r="F24" s="11" t="s">
        <v>1443</v>
      </c>
      <c r="G24" s="7" t="s">
        <v>483</v>
      </c>
      <c r="H24" s="7" t="s">
        <v>289</v>
      </c>
      <c r="I24" s="7" t="s">
        <v>287</v>
      </c>
      <c r="J24" s="11" t="s">
        <v>112</v>
      </c>
      <c r="K24" s="7" t="s">
        <v>441</v>
      </c>
      <c r="L24" s="19" t="s">
        <v>50</v>
      </c>
      <c r="M24" s="19" t="s">
        <v>50</v>
      </c>
      <c r="N24" s="19" t="s">
        <v>50</v>
      </c>
      <c r="O24" s="19" t="s">
        <v>50</v>
      </c>
      <c r="P24" s="19"/>
      <c r="Q24" s="7"/>
    </row>
    <row r="25" spans="1:18" ht="30" customHeight="1" x14ac:dyDescent="0.3">
      <c r="A25" s="7"/>
      <c r="B25" s="19">
        <v>22</v>
      </c>
      <c r="C25" s="7">
        <v>2002</v>
      </c>
      <c r="D25" s="7" t="s">
        <v>2337</v>
      </c>
      <c r="E25" s="7" t="s">
        <v>2336</v>
      </c>
      <c r="F25" s="11" t="s">
        <v>2338</v>
      </c>
      <c r="G25" s="7" t="s">
        <v>483</v>
      </c>
      <c r="H25" s="7" t="s">
        <v>2339</v>
      </c>
      <c r="I25" s="7" t="s">
        <v>53</v>
      </c>
      <c r="J25" s="11" t="s">
        <v>112</v>
      </c>
      <c r="K25" s="7" t="s">
        <v>2323</v>
      </c>
      <c r="L25" s="19" t="s">
        <v>112</v>
      </c>
      <c r="M25" s="7" t="s">
        <v>50</v>
      </c>
      <c r="N25" s="15" t="s">
        <v>50</v>
      </c>
      <c r="O25" s="15" t="s">
        <v>50</v>
      </c>
      <c r="P25" s="7"/>
      <c r="Q25" s="7"/>
      <c r="R25" s="19"/>
    </row>
    <row r="26" spans="1:18" ht="30" customHeight="1" x14ac:dyDescent="0.3">
      <c r="A26" s="7"/>
      <c r="B26" s="19">
        <v>23</v>
      </c>
      <c r="C26" s="7">
        <v>2002</v>
      </c>
      <c r="D26" s="7" t="s">
        <v>2340</v>
      </c>
      <c r="E26" s="7" t="s">
        <v>2341</v>
      </c>
      <c r="F26" s="11" t="s">
        <v>2342</v>
      </c>
      <c r="G26" s="7" t="s">
        <v>483</v>
      </c>
      <c r="H26" s="7" t="s">
        <v>2339</v>
      </c>
      <c r="I26" s="19" t="s">
        <v>53</v>
      </c>
      <c r="J26" s="11" t="s">
        <v>112</v>
      </c>
      <c r="K26" s="7" t="s">
        <v>2323</v>
      </c>
      <c r="L26" s="19" t="s">
        <v>112</v>
      </c>
      <c r="M26" s="19" t="s">
        <v>112</v>
      </c>
      <c r="N26" s="19" t="s">
        <v>50</v>
      </c>
      <c r="O26" s="19" t="s">
        <v>50</v>
      </c>
      <c r="P26" s="7" t="s">
        <v>112</v>
      </c>
      <c r="Q26" s="7" t="s">
        <v>2343</v>
      </c>
      <c r="R26" s="19"/>
    </row>
    <row r="27" spans="1:18" ht="30" customHeight="1" x14ac:dyDescent="0.3">
      <c r="A27" s="7"/>
      <c r="B27" s="19">
        <v>24</v>
      </c>
      <c r="C27" s="7">
        <v>2002</v>
      </c>
      <c r="D27" s="7" t="s">
        <v>1186</v>
      </c>
      <c r="E27" s="7" t="s">
        <v>1185</v>
      </c>
      <c r="F27" s="11" t="s">
        <v>1444</v>
      </c>
      <c r="G27" s="7" t="s">
        <v>483</v>
      </c>
      <c r="H27" s="7" t="s">
        <v>1187</v>
      </c>
      <c r="I27" s="7" t="s">
        <v>53</v>
      </c>
      <c r="J27" s="11" t="s">
        <v>112</v>
      </c>
      <c r="K27" s="7" t="s">
        <v>1050</v>
      </c>
      <c r="L27" s="19" t="s">
        <v>112</v>
      </c>
      <c r="M27" s="19" t="s">
        <v>50</v>
      </c>
      <c r="N27" s="19" t="s">
        <v>50</v>
      </c>
      <c r="O27" s="19" t="s">
        <v>50</v>
      </c>
      <c r="P27" s="7"/>
      <c r="Q27" s="7"/>
    </row>
    <row r="28" spans="1:18" ht="30" customHeight="1" x14ac:dyDescent="0.3">
      <c r="A28" s="7"/>
      <c r="B28" s="19">
        <v>25</v>
      </c>
      <c r="C28" s="7">
        <v>2002</v>
      </c>
      <c r="D28" s="7" t="s">
        <v>356</v>
      </c>
      <c r="E28" s="19" t="s">
        <v>2326</v>
      </c>
      <c r="F28" s="11" t="s">
        <v>2291</v>
      </c>
      <c r="G28" s="7" t="s">
        <v>484</v>
      </c>
      <c r="H28" s="7" t="s">
        <v>844</v>
      </c>
      <c r="I28" s="13" t="s">
        <v>53</v>
      </c>
      <c r="J28" s="11" t="s">
        <v>112</v>
      </c>
      <c r="K28" s="7" t="s">
        <v>2286</v>
      </c>
      <c r="L28" s="19" t="s">
        <v>112</v>
      </c>
      <c r="M28" s="19" t="s">
        <v>50</v>
      </c>
      <c r="N28" s="19" t="s">
        <v>112</v>
      </c>
      <c r="O28" s="19" t="s">
        <v>50</v>
      </c>
      <c r="P28" s="7" t="s">
        <v>112</v>
      </c>
      <c r="Q28" s="7" t="s">
        <v>2292</v>
      </c>
      <c r="R28" s="19"/>
    </row>
    <row r="29" spans="1:18" ht="30" customHeight="1" x14ac:dyDescent="0.3">
      <c r="A29" s="7"/>
      <c r="B29" s="19">
        <v>26</v>
      </c>
      <c r="C29" s="15">
        <v>2002</v>
      </c>
      <c r="D29" s="15" t="s">
        <v>1347</v>
      </c>
      <c r="E29" s="15" t="s">
        <v>1346</v>
      </c>
      <c r="F29" s="15" t="s">
        <v>1445</v>
      </c>
      <c r="G29" s="15" t="s">
        <v>483</v>
      </c>
      <c r="H29" s="15" t="s">
        <v>1348</v>
      </c>
      <c r="I29" s="14" t="s">
        <v>53</v>
      </c>
      <c r="J29" s="15" t="s">
        <v>112</v>
      </c>
      <c r="K29" s="15" t="s">
        <v>1328</v>
      </c>
      <c r="L29" s="19" t="s">
        <v>112</v>
      </c>
      <c r="M29" s="19" t="s">
        <v>196</v>
      </c>
      <c r="N29" s="19" t="s">
        <v>50</v>
      </c>
      <c r="O29" s="19" t="s">
        <v>112</v>
      </c>
      <c r="P29" s="15"/>
      <c r="Q29" s="15" t="s">
        <v>1415</v>
      </c>
    </row>
    <row r="30" spans="1:18" ht="30" customHeight="1" x14ac:dyDescent="0.3">
      <c r="A30" s="11"/>
      <c r="B30" s="19">
        <v>27</v>
      </c>
      <c r="C30" s="11">
        <v>2002</v>
      </c>
      <c r="D30" s="11" t="s">
        <v>31</v>
      </c>
      <c r="E30" s="11" t="s">
        <v>1051</v>
      </c>
      <c r="F30" s="11" t="s">
        <v>1446</v>
      </c>
      <c r="G30" s="11" t="s">
        <v>972</v>
      </c>
      <c r="H30" s="19" t="s">
        <v>53</v>
      </c>
      <c r="I30" s="19" t="s">
        <v>53</v>
      </c>
      <c r="J30" s="11" t="s">
        <v>50</v>
      </c>
      <c r="K30" s="11" t="s">
        <v>1050</v>
      </c>
      <c r="L30" s="8" t="s">
        <v>1430</v>
      </c>
      <c r="M30" s="8" t="s">
        <v>1430</v>
      </c>
      <c r="N30" s="8" t="s">
        <v>1430</v>
      </c>
      <c r="O30" s="8" t="s">
        <v>1430</v>
      </c>
      <c r="P30" s="11"/>
      <c r="Q30" s="11"/>
      <c r="R30" s="19" t="s">
        <v>1052</v>
      </c>
    </row>
    <row r="31" spans="1:18" ht="30" customHeight="1" x14ac:dyDescent="0.3">
      <c r="A31" s="7"/>
      <c r="B31" s="19">
        <v>28</v>
      </c>
      <c r="C31" s="11">
        <v>2002</v>
      </c>
      <c r="D31" s="11" t="s">
        <v>2031</v>
      </c>
      <c r="E31" s="11" t="s">
        <v>2032</v>
      </c>
      <c r="F31" s="11" t="s">
        <v>2033</v>
      </c>
      <c r="G31" s="11" t="s">
        <v>478</v>
      </c>
      <c r="H31" s="11" t="s">
        <v>53</v>
      </c>
      <c r="I31" s="19" t="s">
        <v>53</v>
      </c>
      <c r="J31" s="11" t="s">
        <v>112</v>
      </c>
      <c r="K31" s="11" t="s">
        <v>2057</v>
      </c>
      <c r="L31" s="19" t="s">
        <v>112</v>
      </c>
      <c r="M31" s="19" t="s">
        <v>112</v>
      </c>
      <c r="N31" s="19" t="s">
        <v>2168</v>
      </c>
      <c r="O31" s="19" t="s">
        <v>2168</v>
      </c>
      <c r="P31" s="7"/>
      <c r="Q31" s="7"/>
      <c r="R31" s="19"/>
    </row>
    <row r="32" spans="1:18" ht="30" customHeight="1" x14ac:dyDescent="0.3">
      <c r="A32" s="7"/>
      <c r="B32" s="19">
        <v>29</v>
      </c>
      <c r="C32" s="7">
        <v>2003</v>
      </c>
      <c r="D32" s="7" t="s">
        <v>1278</v>
      </c>
      <c r="E32" s="7" t="s">
        <v>1277</v>
      </c>
      <c r="F32" s="11" t="s">
        <v>1447</v>
      </c>
      <c r="G32" s="7" t="s">
        <v>483</v>
      </c>
      <c r="H32" s="7" t="s">
        <v>1285</v>
      </c>
      <c r="I32" s="19" t="s">
        <v>53</v>
      </c>
      <c r="J32" s="11" t="s">
        <v>112</v>
      </c>
      <c r="K32" s="7" t="s">
        <v>1050</v>
      </c>
      <c r="L32" s="19" t="s">
        <v>112</v>
      </c>
      <c r="M32" s="19" t="s">
        <v>50</v>
      </c>
      <c r="N32" s="19" t="s">
        <v>50</v>
      </c>
      <c r="O32" s="19" t="s">
        <v>50</v>
      </c>
      <c r="P32" s="7"/>
      <c r="Q32" s="7"/>
      <c r="R32" s="19" t="s">
        <v>1279</v>
      </c>
    </row>
    <row r="33" spans="1:18" ht="30" customHeight="1" x14ac:dyDescent="0.3">
      <c r="A33" s="7"/>
      <c r="B33" s="19">
        <v>30</v>
      </c>
      <c r="C33" s="7">
        <v>2003</v>
      </c>
      <c r="D33" s="7" t="s">
        <v>1053</v>
      </c>
      <c r="E33" s="7" t="s">
        <v>1054</v>
      </c>
      <c r="F33" s="11" t="s">
        <v>1448</v>
      </c>
      <c r="G33" s="7" t="s">
        <v>484</v>
      </c>
      <c r="H33" s="7" t="s">
        <v>14</v>
      </c>
      <c r="I33" s="7" t="s">
        <v>1055</v>
      </c>
      <c r="J33" s="11" t="s">
        <v>112</v>
      </c>
      <c r="K33" s="7" t="s">
        <v>1050</v>
      </c>
      <c r="L33" s="19" t="s">
        <v>112</v>
      </c>
      <c r="M33" s="19" t="s">
        <v>50</v>
      </c>
      <c r="N33" s="19" t="s">
        <v>50</v>
      </c>
      <c r="O33" s="19" t="s">
        <v>50</v>
      </c>
      <c r="P33" s="7"/>
      <c r="Q33" s="7"/>
    </row>
    <row r="34" spans="1:18" ht="30" customHeight="1" x14ac:dyDescent="0.3">
      <c r="A34" s="7"/>
      <c r="B34" s="19">
        <v>31</v>
      </c>
      <c r="C34" s="7">
        <v>2003</v>
      </c>
      <c r="D34" s="7" t="s">
        <v>1056</v>
      </c>
      <c r="E34" s="7" t="s">
        <v>1057</v>
      </c>
      <c r="F34" s="11" t="s">
        <v>1449</v>
      </c>
      <c r="G34" s="7" t="s">
        <v>484</v>
      </c>
      <c r="H34" s="7" t="s">
        <v>14</v>
      </c>
      <c r="I34" s="7" t="s">
        <v>1058</v>
      </c>
      <c r="J34" s="11" t="s">
        <v>112</v>
      </c>
      <c r="K34" s="13" t="s">
        <v>1050</v>
      </c>
      <c r="L34" s="19" t="s">
        <v>50</v>
      </c>
      <c r="M34" s="19" t="s">
        <v>50</v>
      </c>
      <c r="N34" s="19" t="s">
        <v>50</v>
      </c>
      <c r="O34" s="19" t="s">
        <v>50</v>
      </c>
      <c r="P34" s="7"/>
      <c r="Q34" s="15"/>
    </row>
    <row r="35" spans="1:18" ht="30" customHeight="1" x14ac:dyDescent="0.3">
      <c r="A35" s="7"/>
      <c r="B35" s="19">
        <v>32</v>
      </c>
      <c r="C35" s="7">
        <v>2003</v>
      </c>
      <c r="D35" s="7" t="s">
        <v>1268</v>
      </c>
      <c r="E35" s="7" t="s">
        <v>1267</v>
      </c>
      <c r="F35" s="11" t="s">
        <v>1450</v>
      </c>
      <c r="G35" s="7" t="s">
        <v>483</v>
      </c>
      <c r="H35" s="7" t="s">
        <v>1269</v>
      </c>
      <c r="I35" s="7" t="s">
        <v>1270</v>
      </c>
      <c r="J35" s="11" t="s">
        <v>112</v>
      </c>
      <c r="K35" s="7" t="s">
        <v>1050</v>
      </c>
      <c r="L35" s="19" t="s">
        <v>50</v>
      </c>
      <c r="M35" s="19" t="s">
        <v>50</v>
      </c>
      <c r="N35" s="19" t="s">
        <v>50</v>
      </c>
      <c r="O35" s="19" t="s">
        <v>50</v>
      </c>
      <c r="P35" s="7"/>
      <c r="Q35" s="7"/>
    </row>
    <row r="36" spans="1:18" ht="30" customHeight="1" x14ac:dyDescent="0.3">
      <c r="A36" s="7"/>
      <c r="B36" s="19">
        <v>33</v>
      </c>
      <c r="C36" s="7">
        <v>2003</v>
      </c>
      <c r="D36" s="7" t="s">
        <v>1332</v>
      </c>
      <c r="E36" s="7" t="s">
        <v>1331</v>
      </c>
      <c r="F36" s="11" t="s">
        <v>1451</v>
      </c>
      <c r="G36" s="7" t="s">
        <v>484</v>
      </c>
      <c r="H36" s="7" t="s">
        <v>357</v>
      </c>
      <c r="I36" s="7" t="s">
        <v>1333</v>
      </c>
      <c r="J36" s="11" t="s">
        <v>112</v>
      </c>
      <c r="K36" s="7" t="s">
        <v>1328</v>
      </c>
      <c r="L36" s="19" t="s">
        <v>50</v>
      </c>
      <c r="M36" s="10" t="s">
        <v>50</v>
      </c>
      <c r="N36" s="10" t="s">
        <v>50</v>
      </c>
      <c r="O36" s="10" t="s">
        <v>50</v>
      </c>
      <c r="P36" s="7"/>
      <c r="Q36" s="7"/>
      <c r="R36" s="19"/>
    </row>
    <row r="37" spans="1:18" ht="30" customHeight="1" x14ac:dyDescent="0.3">
      <c r="A37" s="15"/>
      <c r="B37" s="19">
        <v>34</v>
      </c>
      <c r="C37" s="15">
        <v>2003</v>
      </c>
      <c r="D37" s="15" t="s">
        <v>424</v>
      </c>
      <c r="E37" s="15" t="s">
        <v>423</v>
      </c>
      <c r="F37" s="15" t="s">
        <v>1452</v>
      </c>
      <c r="G37" s="15" t="s">
        <v>483</v>
      </c>
      <c r="H37" s="15" t="s">
        <v>425</v>
      </c>
      <c r="I37" s="19" t="s">
        <v>53</v>
      </c>
      <c r="J37" s="15" t="s">
        <v>112</v>
      </c>
      <c r="K37" s="15" t="s">
        <v>893</v>
      </c>
      <c r="L37" s="19" t="s">
        <v>112</v>
      </c>
      <c r="M37" s="19" t="s">
        <v>50</v>
      </c>
      <c r="N37" s="19" t="s">
        <v>50</v>
      </c>
      <c r="O37" s="19" t="s">
        <v>50</v>
      </c>
      <c r="P37" s="15"/>
      <c r="Q37" s="15"/>
    </row>
    <row r="38" spans="1:18" ht="30" customHeight="1" x14ac:dyDescent="0.3">
      <c r="A38" s="7"/>
      <c r="B38" s="19">
        <v>35</v>
      </c>
      <c r="C38" s="7">
        <v>2003</v>
      </c>
      <c r="D38" s="7" t="s">
        <v>257</v>
      </c>
      <c r="E38" s="7" t="s">
        <v>256</v>
      </c>
      <c r="F38" s="11" t="s">
        <v>1453</v>
      </c>
      <c r="G38" s="7" t="s">
        <v>484</v>
      </c>
      <c r="H38" s="7" t="s">
        <v>110</v>
      </c>
      <c r="I38" s="19" t="s">
        <v>258</v>
      </c>
      <c r="J38" s="11" t="s">
        <v>112</v>
      </c>
      <c r="K38" s="7" t="s">
        <v>441</v>
      </c>
      <c r="L38" s="19" t="s">
        <v>112</v>
      </c>
      <c r="M38" s="19" t="s">
        <v>50</v>
      </c>
      <c r="N38" s="19" t="s">
        <v>112</v>
      </c>
      <c r="O38" s="19" t="s">
        <v>112</v>
      </c>
      <c r="P38" s="19" t="s">
        <v>112</v>
      </c>
      <c r="Q38" s="7" t="s">
        <v>1381</v>
      </c>
    </row>
    <row r="39" spans="1:18" ht="30" customHeight="1" x14ac:dyDescent="0.3">
      <c r="A39" s="7"/>
      <c r="B39" s="19">
        <v>36</v>
      </c>
      <c r="C39" s="7">
        <v>2003</v>
      </c>
      <c r="D39" s="7" t="s">
        <v>173</v>
      </c>
      <c r="E39" s="7" t="s">
        <v>172</v>
      </c>
      <c r="F39" s="11" t="s">
        <v>1454</v>
      </c>
      <c r="G39" s="7" t="s">
        <v>484</v>
      </c>
      <c r="H39" s="7" t="s">
        <v>14</v>
      </c>
      <c r="I39" s="15" t="s">
        <v>174</v>
      </c>
      <c r="J39" s="11" t="s">
        <v>112</v>
      </c>
      <c r="K39" s="7" t="s">
        <v>441</v>
      </c>
      <c r="L39" s="19" t="s">
        <v>112</v>
      </c>
      <c r="M39" s="19" t="s">
        <v>50</v>
      </c>
      <c r="N39" s="19" t="s">
        <v>50</v>
      </c>
      <c r="O39" s="19" t="s">
        <v>112</v>
      </c>
      <c r="P39" s="7"/>
      <c r="Q39" s="15" t="s">
        <v>1382</v>
      </c>
    </row>
    <row r="40" spans="1:18" ht="30" customHeight="1" x14ac:dyDescent="0.3">
      <c r="A40" s="7"/>
      <c r="B40" s="19">
        <v>37</v>
      </c>
      <c r="C40" s="7">
        <v>2003</v>
      </c>
      <c r="D40" s="7" t="s">
        <v>182</v>
      </c>
      <c r="E40" s="7" t="s">
        <v>181</v>
      </c>
      <c r="F40" s="11" t="s">
        <v>1455</v>
      </c>
      <c r="G40" s="7" t="s">
        <v>484</v>
      </c>
      <c r="H40" s="7" t="s">
        <v>110</v>
      </c>
      <c r="I40" s="7" t="s">
        <v>183</v>
      </c>
      <c r="J40" s="11" t="s">
        <v>112</v>
      </c>
      <c r="K40" s="7" t="s">
        <v>441</v>
      </c>
      <c r="L40" s="19" t="s">
        <v>112</v>
      </c>
      <c r="M40" s="19" t="s">
        <v>50</v>
      </c>
      <c r="N40" s="19" t="s">
        <v>50</v>
      </c>
      <c r="O40" s="19" t="s">
        <v>112</v>
      </c>
      <c r="P40" s="11"/>
      <c r="Q40" s="15" t="s">
        <v>1383</v>
      </c>
    </row>
    <row r="41" spans="1:18" ht="30" customHeight="1" x14ac:dyDescent="0.3">
      <c r="A41" s="7"/>
      <c r="B41" s="19">
        <v>38</v>
      </c>
      <c r="C41" s="15">
        <v>2003</v>
      </c>
      <c r="D41" s="15" t="s">
        <v>234</v>
      </c>
      <c r="E41" s="15" t="s">
        <v>232</v>
      </c>
      <c r="F41" s="11" t="s">
        <v>1456</v>
      </c>
      <c r="G41" s="15" t="s">
        <v>484</v>
      </c>
      <c r="H41" s="15" t="s">
        <v>110</v>
      </c>
      <c r="I41" s="15" t="s">
        <v>235</v>
      </c>
      <c r="J41" s="15" t="s">
        <v>112</v>
      </c>
      <c r="K41" s="7" t="s">
        <v>441</v>
      </c>
      <c r="L41" s="19" t="s">
        <v>50</v>
      </c>
      <c r="M41" s="19" t="s">
        <v>50</v>
      </c>
      <c r="N41" s="19" t="s">
        <v>50</v>
      </c>
      <c r="O41" s="19" t="s">
        <v>50</v>
      </c>
      <c r="P41" s="7"/>
      <c r="Q41" s="15"/>
    </row>
    <row r="42" spans="1:18" ht="30" customHeight="1" x14ac:dyDescent="0.3">
      <c r="A42" s="7"/>
      <c r="B42" s="19">
        <v>39</v>
      </c>
      <c r="C42" s="7">
        <v>2004</v>
      </c>
      <c r="D42" s="7" t="s">
        <v>1369</v>
      </c>
      <c r="E42" s="7" t="s">
        <v>1370</v>
      </c>
      <c r="F42" s="11" t="s">
        <v>1457</v>
      </c>
      <c r="G42" s="7" t="s">
        <v>483</v>
      </c>
      <c r="H42" s="7" t="s">
        <v>2296</v>
      </c>
      <c r="I42" s="14" t="s">
        <v>53</v>
      </c>
      <c r="J42" s="11" t="s">
        <v>112</v>
      </c>
      <c r="K42" s="7" t="s">
        <v>764</v>
      </c>
      <c r="L42" s="19" t="s">
        <v>112</v>
      </c>
      <c r="M42" s="19" t="s">
        <v>112</v>
      </c>
      <c r="N42" s="19" t="s">
        <v>50</v>
      </c>
      <c r="O42" s="19" t="s">
        <v>50</v>
      </c>
      <c r="P42" s="7" t="s">
        <v>112</v>
      </c>
      <c r="Q42" s="11" t="s">
        <v>1873</v>
      </c>
    </row>
    <row r="43" spans="1:18" ht="30" customHeight="1" x14ac:dyDescent="0.3">
      <c r="A43" s="7"/>
      <c r="B43" s="19">
        <v>40</v>
      </c>
      <c r="C43" s="7">
        <v>2004</v>
      </c>
      <c r="D43" s="7" t="s">
        <v>549</v>
      </c>
      <c r="E43" s="7" t="s">
        <v>1159</v>
      </c>
      <c r="F43" s="11" t="s">
        <v>1458</v>
      </c>
      <c r="G43" s="7" t="s">
        <v>484</v>
      </c>
      <c r="H43" s="7" t="s">
        <v>1161</v>
      </c>
      <c r="I43" s="11" t="s">
        <v>1160</v>
      </c>
      <c r="J43" s="11" t="s">
        <v>112</v>
      </c>
      <c r="K43" s="7" t="s">
        <v>1050</v>
      </c>
      <c r="L43" s="19" t="s">
        <v>112</v>
      </c>
      <c r="M43" s="19" t="s">
        <v>50</v>
      </c>
      <c r="N43" s="19" t="s">
        <v>50</v>
      </c>
      <c r="O43" s="19" t="s">
        <v>50</v>
      </c>
      <c r="P43" s="7"/>
      <c r="Q43" s="7"/>
    </row>
    <row r="44" spans="1:18" ht="30" customHeight="1" x14ac:dyDescent="0.3">
      <c r="A44" s="7"/>
      <c r="B44" s="19">
        <v>41</v>
      </c>
      <c r="C44" s="7">
        <v>2004</v>
      </c>
      <c r="D44" s="7" t="s">
        <v>128</v>
      </c>
      <c r="E44" s="7" t="s">
        <v>127</v>
      </c>
      <c r="F44" s="11" t="s">
        <v>1459</v>
      </c>
      <c r="G44" s="7" t="s">
        <v>484</v>
      </c>
      <c r="H44" s="7" t="s">
        <v>119</v>
      </c>
      <c r="I44" s="7" t="s">
        <v>129</v>
      </c>
      <c r="J44" s="11" t="s">
        <v>112</v>
      </c>
      <c r="K44" s="7" t="s">
        <v>441</v>
      </c>
      <c r="L44" s="19" t="s">
        <v>112</v>
      </c>
      <c r="M44" s="19" t="s">
        <v>50</v>
      </c>
      <c r="N44" s="19" t="s">
        <v>50</v>
      </c>
      <c r="O44" s="19" t="s">
        <v>50</v>
      </c>
      <c r="P44" s="7"/>
      <c r="Q44" s="7"/>
    </row>
    <row r="45" spans="1:18" ht="30" customHeight="1" x14ac:dyDescent="0.3">
      <c r="A45" s="7"/>
      <c r="B45" s="19">
        <v>42</v>
      </c>
      <c r="C45" s="15">
        <v>2004</v>
      </c>
      <c r="D45" s="15" t="s">
        <v>2354</v>
      </c>
      <c r="E45" s="15" t="s">
        <v>2353</v>
      </c>
      <c r="F45" s="15" t="s">
        <v>2355</v>
      </c>
      <c r="G45" s="15" t="s">
        <v>483</v>
      </c>
      <c r="H45" s="15" t="s">
        <v>2296</v>
      </c>
      <c r="I45" s="15" t="s">
        <v>53</v>
      </c>
      <c r="J45" s="15" t="s">
        <v>112</v>
      </c>
      <c r="K45" s="15" t="s">
        <v>2323</v>
      </c>
      <c r="L45" s="19" t="s">
        <v>112</v>
      </c>
      <c r="M45" s="19" t="s">
        <v>50</v>
      </c>
      <c r="N45" s="19" t="s">
        <v>50</v>
      </c>
      <c r="O45" s="19" t="s">
        <v>50</v>
      </c>
      <c r="P45" s="15"/>
      <c r="Q45" s="15" t="s">
        <v>2597</v>
      </c>
      <c r="R45" s="19"/>
    </row>
    <row r="46" spans="1:18" ht="30" customHeight="1" x14ac:dyDescent="0.3">
      <c r="A46" s="7"/>
      <c r="B46" s="19">
        <v>43</v>
      </c>
      <c r="C46" s="7">
        <v>2004</v>
      </c>
      <c r="D46" s="7" t="s">
        <v>1102</v>
      </c>
      <c r="E46" s="7" t="s">
        <v>1101</v>
      </c>
      <c r="F46" s="11" t="s">
        <v>1460</v>
      </c>
      <c r="G46" s="7" t="s">
        <v>483</v>
      </c>
      <c r="H46" s="7" t="s">
        <v>925</v>
      </c>
      <c r="I46" s="13" t="s">
        <v>1103</v>
      </c>
      <c r="J46" s="11" t="s">
        <v>50</v>
      </c>
      <c r="K46" s="7" t="s">
        <v>1050</v>
      </c>
      <c r="L46" s="8" t="s">
        <v>1430</v>
      </c>
      <c r="M46" s="8" t="s">
        <v>1430</v>
      </c>
      <c r="N46" s="8" t="s">
        <v>1430</v>
      </c>
      <c r="O46" s="8" t="s">
        <v>1430</v>
      </c>
      <c r="P46" s="7"/>
      <c r="Q46" s="7"/>
      <c r="R46" s="19"/>
    </row>
    <row r="47" spans="1:18" ht="30" customHeight="1" x14ac:dyDescent="0.3">
      <c r="A47" s="7"/>
      <c r="B47" s="19">
        <v>44</v>
      </c>
      <c r="C47" s="7">
        <v>2004</v>
      </c>
      <c r="D47" s="7" t="s">
        <v>968</v>
      </c>
      <c r="E47" s="19" t="s">
        <v>976</v>
      </c>
      <c r="F47" s="11" t="s">
        <v>1461</v>
      </c>
      <c r="G47" s="7" t="s">
        <v>484</v>
      </c>
      <c r="H47" s="7" t="s">
        <v>327</v>
      </c>
      <c r="I47" s="15" t="s">
        <v>977</v>
      </c>
      <c r="J47" s="11" t="s">
        <v>112</v>
      </c>
      <c r="K47" s="7" t="s">
        <v>975</v>
      </c>
      <c r="L47" s="19" t="s">
        <v>112</v>
      </c>
      <c r="M47" s="19" t="s">
        <v>50</v>
      </c>
      <c r="N47" s="19" t="s">
        <v>50</v>
      </c>
      <c r="O47" s="19" t="s">
        <v>112</v>
      </c>
      <c r="P47" s="19"/>
      <c r="Q47" s="7" t="s">
        <v>1426</v>
      </c>
    </row>
    <row r="48" spans="1:18" ht="30" customHeight="1" x14ac:dyDescent="0.3">
      <c r="A48" s="7"/>
      <c r="B48" s="19">
        <v>45</v>
      </c>
      <c r="C48" s="7">
        <v>2004</v>
      </c>
      <c r="D48" s="7" t="s">
        <v>2294</v>
      </c>
      <c r="E48" s="7" t="s">
        <v>2295</v>
      </c>
      <c r="F48" s="11" t="s">
        <v>2293</v>
      </c>
      <c r="G48" s="7" t="s">
        <v>483</v>
      </c>
      <c r="H48" s="7" t="s">
        <v>2296</v>
      </c>
      <c r="I48" s="7" t="s">
        <v>53</v>
      </c>
      <c r="J48" s="11" t="s">
        <v>112</v>
      </c>
      <c r="K48" s="7" t="s">
        <v>2286</v>
      </c>
      <c r="L48" s="19" t="s">
        <v>112</v>
      </c>
      <c r="M48" s="19" t="s">
        <v>50</v>
      </c>
      <c r="N48" s="19" t="s">
        <v>50</v>
      </c>
      <c r="O48" s="19" t="s">
        <v>50</v>
      </c>
      <c r="P48" s="7"/>
      <c r="Q48" s="7"/>
      <c r="R48" s="19"/>
    </row>
    <row r="49" spans="1:18" ht="30" customHeight="1" x14ac:dyDescent="0.3">
      <c r="A49" s="7"/>
      <c r="B49" s="19">
        <v>46</v>
      </c>
      <c r="C49" s="7">
        <v>2004</v>
      </c>
      <c r="D49" s="7" t="s">
        <v>2344</v>
      </c>
      <c r="E49" s="7" t="s">
        <v>2345</v>
      </c>
      <c r="F49" s="11" t="s">
        <v>2346</v>
      </c>
      <c r="G49" s="7" t="s">
        <v>483</v>
      </c>
      <c r="H49" s="7" t="s">
        <v>2296</v>
      </c>
      <c r="I49" s="7" t="s">
        <v>53</v>
      </c>
      <c r="J49" s="11" t="s">
        <v>112</v>
      </c>
      <c r="K49" s="7" t="s">
        <v>2323</v>
      </c>
      <c r="L49" s="19" t="s">
        <v>112</v>
      </c>
      <c r="M49" s="19" t="s">
        <v>50</v>
      </c>
      <c r="N49" s="19" t="s">
        <v>50</v>
      </c>
      <c r="O49" s="19" t="s">
        <v>50</v>
      </c>
      <c r="P49" s="7"/>
      <c r="Q49" s="7"/>
      <c r="R49" s="19"/>
    </row>
    <row r="50" spans="1:18" ht="30" customHeight="1" x14ac:dyDescent="0.3">
      <c r="A50" s="7"/>
      <c r="B50" s="19">
        <v>47</v>
      </c>
      <c r="C50" s="7">
        <v>2004</v>
      </c>
      <c r="D50" s="7" t="s">
        <v>1065</v>
      </c>
      <c r="E50" s="7" t="s">
        <v>1066</v>
      </c>
      <c r="F50" s="11" t="s">
        <v>1462</v>
      </c>
      <c r="G50" s="7" t="s">
        <v>484</v>
      </c>
      <c r="H50" s="7" t="s">
        <v>110</v>
      </c>
      <c r="I50" s="15" t="s">
        <v>1067</v>
      </c>
      <c r="J50" s="11" t="s">
        <v>112</v>
      </c>
      <c r="K50" s="7" t="s">
        <v>1050</v>
      </c>
      <c r="L50" s="19" t="s">
        <v>50</v>
      </c>
      <c r="M50" s="19" t="s">
        <v>50</v>
      </c>
      <c r="N50" s="19" t="s">
        <v>50</v>
      </c>
      <c r="O50" s="19" t="s">
        <v>50</v>
      </c>
      <c r="P50" s="7"/>
      <c r="Q50" s="7"/>
    </row>
    <row r="51" spans="1:18" ht="30" customHeight="1" x14ac:dyDescent="0.3">
      <c r="A51" s="7"/>
      <c r="B51" s="19">
        <v>48</v>
      </c>
      <c r="C51" s="7">
        <v>2004</v>
      </c>
      <c r="D51" s="7" t="s">
        <v>2337</v>
      </c>
      <c r="E51" s="7" t="s">
        <v>2356</v>
      </c>
      <c r="F51" s="11" t="s">
        <v>2357</v>
      </c>
      <c r="G51" s="7" t="s">
        <v>483</v>
      </c>
      <c r="H51" s="7" t="s">
        <v>2296</v>
      </c>
      <c r="I51" s="7" t="s">
        <v>53</v>
      </c>
      <c r="J51" s="11" t="s">
        <v>112</v>
      </c>
      <c r="K51" s="7" t="s">
        <v>2323</v>
      </c>
      <c r="L51" s="19" t="s">
        <v>112</v>
      </c>
      <c r="M51" s="19" t="s">
        <v>50</v>
      </c>
      <c r="N51" s="19" t="s">
        <v>50</v>
      </c>
      <c r="O51" s="19" t="s">
        <v>50</v>
      </c>
      <c r="P51" s="7"/>
      <c r="Q51" s="7"/>
      <c r="R51" s="19"/>
    </row>
    <row r="52" spans="1:18" ht="30" customHeight="1" x14ac:dyDescent="0.3">
      <c r="A52" s="7"/>
      <c r="B52" s="19">
        <v>49</v>
      </c>
      <c r="C52" s="7">
        <v>2004</v>
      </c>
      <c r="D52" s="7" t="s">
        <v>7</v>
      </c>
      <c r="E52" s="19" t="s">
        <v>350</v>
      </c>
      <c r="F52" s="11" t="s">
        <v>1463</v>
      </c>
      <c r="G52" s="7" t="s">
        <v>484</v>
      </c>
      <c r="H52" s="7" t="s">
        <v>334</v>
      </c>
      <c r="I52" s="7" t="s">
        <v>351</v>
      </c>
      <c r="J52" s="11" t="s">
        <v>112</v>
      </c>
      <c r="K52" s="7" t="s">
        <v>893</v>
      </c>
      <c r="L52" s="19" t="s">
        <v>112</v>
      </c>
      <c r="M52" s="19" t="s">
        <v>112</v>
      </c>
      <c r="N52" s="19" t="s">
        <v>50</v>
      </c>
      <c r="O52" s="19" t="s">
        <v>50</v>
      </c>
      <c r="P52" s="19" t="s">
        <v>112</v>
      </c>
      <c r="Q52" s="7" t="s">
        <v>395</v>
      </c>
    </row>
    <row r="53" spans="1:18" ht="30" customHeight="1" x14ac:dyDescent="0.3">
      <c r="A53" s="7"/>
      <c r="B53" s="19">
        <v>50</v>
      </c>
      <c r="C53" s="7">
        <v>2004</v>
      </c>
      <c r="D53" s="7" t="s">
        <v>7</v>
      </c>
      <c r="E53" s="7" t="s">
        <v>8</v>
      </c>
      <c r="F53" s="11" t="s">
        <v>1863</v>
      </c>
      <c r="G53" s="7" t="s">
        <v>484</v>
      </c>
      <c r="H53" s="7" t="s">
        <v>9</v>
      </c>
      <c r="I53" s="15" t="s">
        <v>57</v>
      </c>
      <c r="J53" s="11" t="s">
        <v>112</v>
      </c>
      <c r="K53" s="7" t="s">
        <v>441</v>
      </c>
      <c r="L53" s="19" t="s">
        <v>112</v>
      </c>
      <c r="M53" s="19" t="s">
        <v>112</v>
      </c>
      <c r="N53" s="19" t="s">
        <v>50</v>
      </c>
      <c r="O53" s="19" t="s">
        <v>50</v>
      </c>
      <c r="P53" s="7" t="s">
        <v>112</v>
      </c>
      <c r="Q53" s="7" t="s">
        <v>1385</v>
      </c>
    </row>
    <row r="54" spans="1:18" ht="30" customHeight="1" x14ac:dyDescent="0.3">
      <c r="A54" s="7"/>
      <c r="B54" s="19">
        <v>51</v>
      </c>
      <c r="C54" s="7">
        <v>2004</v>
      </c>
      <c r="D54" s="7" t="s">
        <v>179</v>
      </c>
      <c r="E54" s="19" t="s">
        <v>178</v>
      </c>
      <c r="F54" s="11" t="s">
        <v>1464</v>
      </c>
      <c r="G54" s="7" t="s">
        <v>484</v>
      </c>
      <c r="H54" s="7" t="s">
        <v>120</v>
      </c>
      <c r="I54" s="7" t="s">
        <v>180</v>
      </c>
      <c r="J54" s="11" t="s">
        <v>112</v>
      </c>
      <c r="K54" s="7" t="s">
        <v>441</v>
      </c>
      <c r="L54" s="19" t="s">
        <v>112</v>
      </c>
      <c r="M54" s="19" t="s">
        <v>50</v>
      </c>
      <c r="N54" s="19" t="s">
        <v>50</v>
      </c>
      <c r="O54" s="19" t="s">
        <v>112</v>
      </c>
      <c r="P54" s="19"/>
      <c r="Q54" s="7" t="s">
        <v>1386</v>
      </c>
    </row>
    <row r="55" spans="1:18" ht="30" customHeight="1" x14ac:dyDescent="0.3">
      <c r="A55" s="7"/>
      <c r="B55" s="19">
        <v>52</v>
      </c>
      <c r="C55" s="7">
        <v>2004</v>
      </c>
      <c r="D55" s="7" t="s">
        <v>2351</v>
      </c>
      <c r="E55" s="7" t="s">
        <v>2350</v>
      </c>
      <c r="F55" s="11" t="s">
        <v>2352</v>
      </c>
      <c r="G55" s="7" t="s">
        <v>483</v>
      </c>
      <c r="H55" s="7" t="s">
        <v>2296</v>
      </c>
      <c r="I55" s="7" t="s">
        <v>53</v>
      </c>
      <c r="J55" s="11" t="s">
        <v>112</v>
      </c>
      <c r="K55" s="7" t="s">
        <v>2323</v>
      </c>
      <c r="L55" s="19" t="s">
        <v>112</v>
      </c>
      <c r="M55" s="19" t="s">
        <v>50</v>
      </c>
      <c r="N55" s="19" t="s">
        <v>50</v>
      </c>
      <c r="O55" s="19" t="s">
        <v>112</v>
      </c>
      <c r="P55" s="7"/>
      <c r="Q55" s="7"/>
      <c r="R55" s="19"/>
    </row>
    <row r="56" spans="1:18" ht="30" customHeight="1" x14ac:dyDescent="0.3">
      <c r="A56" s="7"/>
      <c r="B56" s="19">
        <v>53</v>
      </c>
      <c r="C56" s="15">
        <v>2004</v>
      </c>
      <c r="D56" s="15" t="s">
        <v>1099</v>
      </c>
      <c r="E56" s="15" t="s">
        <v>1098</v>
      </c>
      <c r="F56" s="15" t="s">
        <v>1440</v>
      </c>
      <c r="G56" s="15" t="s">
        <v>484</v>
      </c>
      <c r="H56" s="15" t="s">
        <v>327</v>
      </c>
      <c r="I56" s="15" t="s">
        <v>1100</v>
      </c>
      <c r="J56" s="15" t="s">
        <v>112</v>
      </c>
      <c r="K56" s="15" t="s">
        <v>1050</v>
      </c>
      <c r="L56" s="19" t="s">
        <v>112</v>
      </c>
      <c r="M56" s="19" t="s">
        <v>50</v>
      </c>
      <c r="N56" s="19" t="s">
        <v>50</v>
      </c>
      <c r="O56" s="19" t="s">
        <v>50</v>
      </c>
      <c r="P56" s="15"/>
      <c r="Q56" s="15"/>
    </row>
    <row r="57" spans="1:18" ht="30" customHeight="1" x14ac:dyDescent="0.3">
      <c r="A57" s="7"/>
      <c r="B57" s="19">
        <v>54</v>
      </c>
      <c r="C57" s="7">
        <v>2004</v>
      </c>
      <c r="D57" s="7" t="s">
        <v>1246</v>
      </c>
      <c r="E57" s="7" t="s">
        <v>1245</v>
      </c>
      <c r="F57" s="11" t="s">
        <v>1465</v>
      </c>
      <c r="G57" s="7" t="s">
        <v>484</v>
      </c>
      <c r="H57" s="7" t="s">
        <v>498</v>
      </c>
      <c r="I57" s="7" t="s">
        <v>1247</v>
      </c>
      <c r="J57" s="11" t="s">
        <v>112</v>
      </c>
      <c r="K57" s="7" t="s">
        <v>1050</v>
      </c>
      <c r="L57" s="19" t="s">
        <v>112</v>
      </c>
      <c r="M57" s="19" t="s">
        <v>50</v>
      </c>
      <c r="N57" s="19" t="s">
        <v>50</v>
      </c>
      <c r="O57" s="19" t="s">
        <v>50</v>
      </c>
      <c r="P57" s="7"/>
      <c r="Q57" s="7"/>
    </row>
    <row r="58" spans="1:18" ht="30" customHeight="1" x14ac:dyDescent="0.3">
      <c r="A58" s="7"/>
      <c r="B58" s="19">
        <v>55</v>
      </c>
      <c r="C58" s="7">
        <v>2004</v>
      </c>
      <c r="D58" s="7" t="s">
        <v>595</v>
      </c>
      <c r="E58" s="7" t="s">
        <v>594</v>
      </c>
      <c r="F58" s="11" t="s">
        <v>1466</v>
      </c>
      <c r="G58" s="7" t="s">
        <v>483</v>
      </c>
      <c r="H58" s="7" t="s">
        <v>596</v>
      </c>
      <c r="I58" s="7" t="s">
        <v>53</v>
      </c>
      <c r="J58" s="11" t="s">
        <v>112</v>
      </c>
      <c r="K58" s="7" t="s">
        <v>893</v>
      </c>
      <c r="L58" s="19" t="s">
        <v>112</v>
      </c>
      <c r="M58" s="19" t="s">
        <v>50</v>
      </c>
      <c r="N58" s="19" t="s">
        <v>50</v>
      </c>
      <c r="O58" s="19" t="s">
        <v>112</v>
      </c>
      <c r="P58" s="19"/>
      <c r="Q58" s="7"/>
    </row>
    <row r="59" spans="1:18" ht="30" customHeight="1" x14ac:dyDescent="0.3">
      <c r="A59" s="7"/>
      <c r="B59" s="19">
        <v>56</v>
      </c>
      <c r="C59" s="15">
        <v>2004</v>
      </c>
      <c r="D59" s="15" t="s">
        <v>1365</v>
      </c>
      <c r="E59" s="19" t="s">
        <v>1364</v>
      </c>
      <c r="F59" s="15" t="s">
        <v>1467</v>
      </c>
      <c r="G59" s="15" t="s">
        <v>483</v>
      </c>
      <c r="H59" s="15" t="s">
        <v>1366</v>
      </c>
      <c r="I59" s="15" t="s">
        <v>53</v>
      </c>
      <c r="J59" s="15" t="s">
        <v>112</v>
      </c>
      <c r="K59" s="15" t="s">
        <v>764</v>
      </c>
      <c r="L59" s="10" t="s">
        <v>112</v>
      </c>
      <c r="M59" s="10" t="s">
        <v>50</v>
      </c>
      <c r="N59" s="10" t="s">
        <v>112</v>
      </c>
      <c r="O59" s="10" t="s">
        <v>50</v>
      </c>
      <c r="P59" s="19" t="s">
        <v>112</v>
      </c>
      <c r="Q59" s="19"/>
    </row>
    <row r="60" spans="1:18" ht="30" customHeight="1" x14ac:dyDescent="0.3">
      <c r="A60" s="7"/>
      <c r="B60" s="19">
        <v>57</v>
      </c>
      <c r="C60" s="7">
        <v>2004</v>
      </c>
      <c r="D60" s="7" t="s">
        <v>171</v>
      </c>
      <c r="E60" s="7" t="s">
        <v>169</v>
      </c>
      <c r="F60" s="11" t="s">
        <v>1468</v>
      </c>
      <c r="G60" s="7" t="s">
        <v>484</v>
      </c>
      <c r="H60" s="7" t="s">
        <v>110</v>
      </c>
      <c r="I60" s="15" t="s">
        <v>170</v>
      </c>
      <c r="J60" s="11" t="s">
        <v>112</v>
      </c>
      <c r="K60" s="7" t="s">
        <v>441</v>
      </c>
      <c r="L60" s="10" t="s">
        <v>112</v>
      </c>
      <c r="M60" s="10" t="s">
        <v>50</v>
      </c>
      <c r="N60" s="10" t="s">
        <v>50</v>
      </c>
      <c r="O60" s="10" t="s">
        <v>112</v>
      </c>
      <c r="P60" s="7"/>
      <c r="Q60" s="7" t="s">
        <v>1386</v>
      </c>
    </row>
    <row r="61" spans="1:18" ht="30" customHeight="1" x14ac:dyDescent="0.3">
      <c r="A61" s="7"/>
      <c r="B61" s="19">
        <v>58</v>
      </c>
      <c r="C61" s="7">
        <v>2004</v>
      </c>
      <c r="D61" s="7" t="s">
        <v>769</v>
      </c>
      <c r="E61" s="7" t="s">
        <v>767</v>
      </c>
      <c r="F61" s="11" t="s">
        <v>1469</v>
      </c>
      <c r="G61" s="7" t="s">
        <v>483</v>
      </c>
      <c r="H61" s="7" t="s">
        <v>768</v>
      </c>
      <c r="I61" s="19" t="s">
        <v>53</v>
      </c>
      <c r="J61" s="11" t="s">
        <v>112</v>
      </c>
      <c r="K61" s="7" t="s">
        <v>893</v>
      </c>
      <c r="L61" s="10" t="s">
        <v>112</v>
      </c>
      <c r="M61" s="10" t="s">
        <v>50</v>
      </c>
      <c r="N61" s="10" t="s">
        <v>50</v>
      </c>
      <c r="O61" s="10" t="s">
        <v>112</v>
      </c>
      <c r="P61" s="7"/>
      <c r="Q61" s="7" t="s">
        <v>1415</v>
      </c>
    </row>
    <row r="62" spans="1:18" ht="30" customHeight="1" x14ac:dyDescent="0.3">
      <c r="A62" s="7"/>
      <c r="B62" s="19">
        <v>59</v>
      </c>
      <c r="C62" s="7">
        <v>2004</v>
      </c>
      <c r="D62" s="7" t="s">
        <v>185</v>
      </c>
      <c r="E62" s="19" t="s">
        <v>184</v>
      </c>
      <c r="F62" s="11" t="s">
        <v>1470</v>
      </c>
      <c r="G62" s="7" t="s">
        <v>484</v>
      </c>
      <c r="H62" s="7" t="s">
        <v>120</v>
      </c>
      <c r="I62" s="7" t="s">
        <v>186</v>
      </c>
      <c r="J62" s="11" t="s">
        <v>112</v>
      </c>
      <c r="K62" s="7" t="s">
        <v>441</v>
      </c>
      <c r="L62" s="10" t="s">
        <v>112</v>
      </c>
      <c r="M62" s="10" t="s">
        <v>50</v>
      </c>
      <c r="N62" s="10" t="s">
        <v>50</v>
      </c>
      <c r="O62" s="10" t="s">
        <v>112</v>
      </c>
      <c r="P62" s="19"/>
      <c r="Q62" s="7" t="s">
        <v>1386</v>
      </c>
    </row>
    <row r="63" spans="1:18" ht="30" customHeight="1" x14ac:dyDescent="0.3">
      <c r="A63" s="7"/>
      <c r="B63" s="19">
        <v>60</v>
      </c>
      <c r="C63" s="7">
        <v>2004</v>
      </c>
      <c r="D63" s="7" t="s">
        <v>2347</v>
      </c>
      <c r="E63" s="7" t="s">
        <v>2348</v>
      </c>
      <c r="F63" s="11" t="s">
        <v>2349</v>
      </c>
      <c r="G63" s="7" t="s">
        <v>483</v>
      </c>
      <c r="H63" s="19" t="s">
        <v>2296</v>
      </c>
      <c r="I63" s="7" t="s">
        <v>53</v>
      </c>
      <c r="J63" s="11" t="s">
        <v>112</v>
      </c>
      <c r="K63" s="7" t="s">
        <v>2323</v>
      </c>
      <c r="L63" s="10" t="s">
        <v>112</v>
      </c>
      <c r="M63" s="10" t="s">
        <v>50</v>
      </c>
      <c r="N63" s="10" t="s">
        <v>50</v>
      </c>
      <c r="O63" s="10" t="s">
        <v>112</v>
      </c>
      <c r="P63" s="7"/>
      <c r="Q63" s="7"/>
      <c r="R63" s="19"/>
    </row>
    <row r="64" spans="1:18" ht="30" customHeight="1" x14ac:dyDescent="0.3">
      <c r="A64" s="7"/>
      <c r="B64" s="19">
        <v>61</v>
      </c>
      <c r="C64" s="7">
        <v>2005</v>
      </c>
      <c r="D64" s="7" t="s">
        <v>1169</v>
      </c>
      <c r="E64" s="7" t="s">
        <v>1168</v>
      </c>
      <c r="F64" s="11" t="s">
        <v>1471</v>
      </c>
      <c r="G64" s="7" t="s">
        <v>484</v>
      </c>
      <c r="H64" s="7" t="s">
        <v>1008</v>
      </c>
      <c r="I64" s="19" t="s">
        <v>1170</v>
      </c>
      <c r="J64" s="11" t="s">
        <v>112</v>
      </c>
      <c r="K64" s="7" t="s">
        <v>1050</v>
      </c>
      <c r="L64" s="10" t="s">
        <v>112</v>
      </c>
      <c r="M64" s="10" t="s">
        <v>50</v>
      </c>
      <c r="N64" s="10" t="s">
        <v>50</v>
      </c>
      <c r="O64" s="10" t="s">
        <v>112</v>
      </c>
      <c r="P64" s="7"/>
      <c r="Q64" s="7" t="s">
        <v>1354</v>
      </c>
    </row>
    <row r="65" spans="1:18" ht="30" customHeight="1" x14ac:dyDescent="0.3">
      <c r="A65" s="7"/>
      <c r="B65" s="19">
        <v>62</v>
      </c>
      <c r="C65" s="7">
        <v>2005</v>
      </c>
      <c r="D65" s="7" t="s">
        <v>1132</v>
      </c>
      <c r="E65" s="7" t="s">
        <v>1131</v>
      </c>
      <c r="F65" s="11" t="s">
        <v>1472</v>
      </c>
      <c r="G65" s="7" t="s">
        <v>484</v>
      </c>
      <c r="H65" s="7" t="s">
        <v>327</v>
      </c>
      <c r="I65" s="19" t="s">
        <v>1133</v>
      </c>
      <c r="J65" s="11" t="s">
        <v>112</v>
      </c>
      <c r="K65" s="7" t="s">
        <v>1050</v>
      </c>
      <c r="L65" s="10" t="s">
        <v>112</v>
      </c>
      <c r="M65" s="10" t="s">
        <v>50</v>
      </c>
      <c r="N65" s="10" t="s">
        <v>50</v>
      </c>
      <c r="O65" s="10" t="s">
        <v>50</v>
      </c>
      <c r="P65" s="7"/>
      <c r="Q65" s="7"/>
    </row>
    <row r="66" spans="1:18" ht="30" customHeight="1" x14ac:dyDescent="0.3">
      <c r="A66" s="7"/>
      <c r="B66" s="19">
        <v>63</v>
      </c>
      <c r="C66" s="7">
        <v>2005</v>
      </c>
      <c r="D66" s="7" t="s">
        <v>238</v>
      </c>
      <c r="E66" s="7" t="s">
        <v>236</v>
      </c>
      <c r="F66" s="11" t="s">
        <v>1473</v>
      </c>
      <c r="G66" s="7" t="s">
        <v>484</v>
      </c>
      <c r="H66" s="7" t="s">
        <v>110</v>
      </c>
      <c r="I66" s="7" t="s">
        <v>237</v>
      </c>
      <c r="J66" s="11" t="s">
        <v>112</v>
      </c>
      <c r="K66" s="7" t="s">
        <v>441</v>
      </c>
      <c r="L66" s="10" t="s">
        <v>50</v>
      </c>
      <c r="M66" s="10" t="s">
        <v>50</v>
      </c>
      <c r="N66" s="10" t="s">
        <v>50</v>
      </c>
      <c r="O66" s="10" t="s">
        <v>50</v>
      </c>
      <c r="P66" s="19"/>
      <c r="Q66" s="7"/>
    </row>
    <row r="67" spans="1:18" ht="30" customHeight="1" x14ac:dyDescent="0.3">
      <c r="A67" s="7"/>
      <c r="B67" s="19">
        <v>64</v>
      </c>
      <c r="C67" s="7">
        <v>2005</v>
      </c>
      <c r="D67" s="7" t="s">
        <v>1084</v>
      </c>
      <c r="E67" s="7" t="s">
        <v>1085</v>
      </c>
      <c r="F67" s="11" t="s">
        <v>1474</v>
      </c>
      <c r="G67" s="7" t="s">
        <v>483</v>
      </c>
      <c r="H67" s="7" t="s">
        <v>1087</v>
      </c>
      <c r="I67" s="7" t="s">
        <v>1086</v>
      </c>
      <c r="J67" s="11" t="s">
        <v>50</v>
      </c>
      <c r="K67" s="7" t="s">
        <v>1050</v>
      </c>
      <c r="L67" s="10" t="s">
        <v>1430</v>
      </c>
      <c r="M67" s="10" t="s">
        <v>1430</v>
      </c>
      <c r="N67" s="10" t="s">
        <v>1430</v>
      </c>
      <c r="O67" s="10" t="s">
        <v>1430</v>
      </c>
      <c r="P67" s="7"/>
      <c r="Q67" s="7"/>
      <c r="R67" s="19" t="s">
        <v>1083</v>
      </c>
    </row>
    <row r="68" spans="1:18" ht="30" customHeight="1" x14ac:dyDescent="0.3">
      <c r="A68" s="7"/>
      <c r="B68" s="19">
        <v>65</v>
      </c>
      <c r="C68" s="7">
        <v>2005</v>
      </c>
      <c r="D68" s="7" t="s">
        <v>458</v>
      </c>
      <c r="E68" s="7" t="s">
        <v>457</v>
      </c>
      <c r="F68" s="11" t="s">
        <v>1475</v>
      </c>
      <c r="G68" s="7" t="s">
        <v>483</v>
      </c>
      <c r="H68" s="7" t="s">
        <v>459</v>
      </c>
      <c r="I68" s="7" t="s">
        <v>460</v>
      </c>
      <c r="J68" s="11" t="s">
        <v>112</v>
      </c>
      <c r="K68" s="7" t="s">
        <v>893</v>
      </c>
      <c r="L68" s="10" t="s">
        <v>112</v>
      </c>
      <c r="M68" s="10" t="s">
        <v>50</v>
      </c>
      <c r="N68" s="10" t="s">
        <v>50</v>
      </c>
      <c r="O68" s="10" t="s">
        <v>50</v>
      </c>
      <c r="P68" s="7"/>
      <c r="Q68" s="7"/>
    </row>
    <row r="69" spans="1:18" ht="30" customHeight="1" x14ac:dyDescent="0.3">
      <c r="A69" s="7"/>
      <c r="B69" s="19">
        <v>66</v>
      </c>
      <c r="C69" s="7">
        <v>2005</v>
      </c>
      <c r="D69" s="7" t="s">
        <v>1252</v>
      </c>
      <c r="E69" s="7" t="s">
        <v>1254</v>
      </c>
      <c r="F69" s="11" t="s">
        <v>1476</v>
      </c>
      <c r="G69" s="7" t="s">
        <v>435</v>
      </c>
      <c r="H69" s="7" t="s">
        <v>1255</v>
      </c>
      <c r="I69" s="15" t="s">
        <v>1253</v>
      </c>
      <c r="J69" s="11" t="s">
        <v>112</v>
      </c>
      <c r="K69" s="7" t="s">
        <v>1050</v>
      </c>
      <c r="L69" s="10" t="s">
        <v>112</v>
      </c>
      <c r="M69" s="10" t="s">
        <v>50</v>
      </c>
      <c r="N69" s="10" t="s">
        <v>50</v>
      </c>
      <c r="O69" s="10" t="s">
        <v>112</v>
      </c>
      <c r="P69" s="7"/>
      <c r="Q69" s="7" t="s">
        <v>1367</v>
      </c>
    </row>
    <row r="70" spans="1:18" ht="30" customHeight="1" x14ac:dyDescent="0.3">
      <c r="A70" s="7"/>
      <c r="B70" s="19">
        <v>67</v>
      </c>
      <c r="C70" s="7">
        <v>2005</v>
      </c>
      <c r="D70" s="7" t="s">
        <v>968</v>
      </c>
      <c r="E70" s="7" t="s">
        <v>969</v>
      </c>
      <c r="F70" s="11" t="s">
        <v>1477</v>
      </c>
      <c r="G70" s="7" t="s">
        <v>484</v>
      </c>
      <c r="H70" s="7" t="s">
        <v>970</v>
      </c>
      <c r="I70" s="15" t="s">
        <v>53</v>
      </c>
      <c r="J70" s="11" t="s">
        <v>112</v>
      </c>
      <c r="K70" s="7" t="s">
        <v>975</v>
      </c>
      <c r="L70" s="10" t="s">
        <v>50</v>
      </c>
      <c r="M70" s="10" t="s">
        <v>50</v>
      </c>
      <c r="N70" s="10" t="s">
        <v>50</v>
      </c>
      <c r="O70" s="10" t="s">
        <v>50</v>
      </c>
      <c r="P70" s="7"/>
      <c r="Q70" s="7" t="s">
        <v>971</v>
      </c>
    </row>
    <row r="71" spans="1:18" ht="30" customHeight="1" x14ac:dyDescent="0.3">
      <c r="A71" s="7"/>
      <c r="B71" s="19">
        <v>68</v>
      </c>
      <c r="C71" s="7">
        <v>2005</v>
      </c>
      <c r="D71" s="7" t="s">
        <v>968</v>
      </c>
      <c r="E71" s="7" t="s">
        <v>987</v>
      </c>
      <c r="F71" s="11" t="s">
        <v>1478</v>
      </c>
      <c r="G71" s="7" t="s">
        <v>484</v>
      </c>
      <c r="H71" s="7" t="s">
        <v>988</v>
      </c>
      <c r="I71" s="19" t="s">
        <v>989</v>
      </c>
      <c r="J71" s="11" t="s">
        <v>112</v>
      </c>
      <c r="K71" s="7" t="s">
        <v>975</v>
      </c>
      <c r="L71" s="10" t="s">
        <v>112</v>
      </c>
      <c r="M71" s="10" t="s">
        <v>50</v>
      </c>
      <c r="N71" s="10" t="s">
        <v>50</v>
      </c>
      <c r="O71" s="10" t="s">
        <v>50</v>
      </c>
      <c r="P71" s="7"/>
      <c r="Q71" s="15"/>
    </row>
    <row r="72" spans="1:18" ht="30" customHeight="1" x14ac:dyDescent="0.3">
      <c r="A72" s="7"/>
      <c r="B72" s="19">
        <v>69</v>
      </c>
      <c r="C72" s="7">
        <v>2005</v>
      </c>
      <c r="D72" s="7" t="s">
        <v>2309</v>
      </c>
      <c r="E72" s="7" t="s">
        <v>2308</v>
      </c>
      <c r="F72" s="11" t="s">
        <v>2307</v>
      </c>
      <c r="G72" s="7" t="s">
        <v>483</v>
      </c>
      <c r="H72" s="7" t="s">
        <v>2310</v>
      </c>
      <c r="I72" s="19" t="s">
        <v>53</v>
      </c>
      <c r="J72" s="11" t="s">
        <v>112</v>
      </c>
      <c r="K72" s="7" t="s">
        <v>2286</v>
      </c>
      <c r="L72" s="10" t="s">
        <v>112</v>
      </c>
      <c r="M72" s="10" t="s">
        <v>50</v>
      </c>
      <c r="N72" s="10" t="s">
        <v>50</v>
      </c>
      <c r="O72" s="10" t="s">
        <v>50</v>
      </c>
      <c r="P72" s="7"/>
      <c r="Q72" s="7"/>
      <c r="R72" s="19"/>
    </row>
    <row r="73" spans="1:18" ht="30" customHeight="1" x14ac:dyDescent="0.3">
      <c r="A73" s="7"/>
      <c r="B73" s="19">
        <v>70</v>
      </c>
      <c r="C73" s="7">
        <v>2005</v>
      </c>
      <c r="D73" s="7" t="s">
        <v>332</v>
      </c>
      <c r="E73" s="7" t="s">
        <v>1174</v>
      </c>
      <c r="F73" s="11" t="s">
        <v>1479</v>
      </c>
      <c r="G73" s="7" t="s">
        <v>483</v>
      </c>
      <c r="H73" s="7" t="s">
        <v>1175</v>
      </c>
      <c r="I73" s="7" t="s">
        <v>1176</v>
      </c>
      <c r="J73" s="11" t="s">
        <v>112</v>
      </c>
      <c r="K73" s="7" t="s">
        <v>1050</v>
      </c>
      <c r="L73" s="10" t="s">
        <v>112</v>
      </c>
      <c r="M73" s="10" t="s">
        <v>50</v>
      </c>
      <c r="N73" s="10" t="s">
        <v>50</v>
      </c>
      <c r="O73" s="10" t="s">
        <v>50</v>
      </c>
      <c r="P73" s="7"/>
      <c r="Q73" s="15"/>
    </row>
    <row r="74" spans="1:18" ht="30" customHeight="1" x14ac:dyDescent="0.3">
      <c r="A74" s="7"/>
      <c r="B74" s="19">
        <v>71</v>
      </c>
      <c r="C74" s="7">
        <v>2005</v>
      </c>
      <c r="D74" s="7" t="s">
        <v>1063</v>
      </c>
      <c r="E74" s="7" t="s">
        <v>1062</v>
      </c>
      <c r="F74" s="11" t="s">
        <v>1480</v>
      </c>
      <c r="G74" s="7" t="s">
        <v>484</v>
      </c>
      <c r="H74" s="7" t="s">
        <v>119</v>
      </c>
      <c r="I74" s="19" t="s">
        <v>1064</v>
      </c>
      <c r="J74" s="11" t="s">
        <v>112</v>
      </c>
      <c r="K74" s="7" t="s">
        <v>1050</v>
      </c>
      <c r="L74" s="10" t="s">
        <v>50</v>
      </c>
      <c r="M74" s="10" t="s">
        <v>50</v>
      </c>
      <c r="N74" s="10" t="s">
        <v>50</v>
      </c>
      <c r="O74" s="10" t="s">
        <v>50</v>
      </c>
      <c r="P74" s="7"/>
      <c r="Q74" s="15"/>
    </row>
    <row r="75" spans="1:18" ht="30" customHeight="1" x14ac:dyDescent="0.3">
      <c r="A75" s="7"/>
      <c r="B75" s="19">
        <v>72</v>
      </c>
      <c r="C75" s="7">
        <v>2005</v>
      </c>
      <c r="D75" s="7" t="s">
        <v>242</v>
      </c>
      <c r="E75" s="7" t="s">
        <v>239</v>
      </c>
      <c r="F75" s="11" t="s">
        <v>1481</v>
      </c>
      <c r="G75" s="7" t="s">
        <v>484</v>
      </c>
      <c r="H75" s="19" t="s">
        <v>240</v>
      </c>
      <c r="I75" s="7" t="s">
        <v>241</v>
      </c>
      <c r="J75" s="11" t="s">
        <v>112</v>
      </c>
      <c r="K75" s="7" t="s">
        <v>441</v>
      </c>
      <c r="L75" s="10" t="s">
        <v>112</v>
      </c>
      <c r="M75" s="10" t="s">
        <v>50</v>
      </c>
      <c r="N75" s="10" t="s">
        <v>112</v>
      </c>
      <c r="O75" s="10" t="s">
        <v>112</v>
      </c>
      <c r="P75" s="19" t="s">
        <v>112</v>
      </c>
      <c r="Q75" s="7" t="s">
        <v>1387</v>
      </c>
    </row>
    <row r="76" spans="1:18" ht="30" customHeight="1" x14ac:dyDescent="0.3">
      <c r="A76" s="7"/>
      <c r="B76" s="19">
        <v>73</v>
      </c>
      <c r="C76" s="7">
        <v>2005</v>
      </c>
      <c r="D76" s="7" t="s">
        <v>244</v>
      </c>
      <c r="E76" s="7" t="s">
        <v>243</v>
      </c>
      <c r="F76" s="11" t="s">
        <v>1482</v>
      </c>
      <c r="G76" s="7" t="s">
        <v>484</v>
      </c>
      <c r="H76" s="7" t="s">
        <v>14</v>
      </c>
      <c r="I76" s="13" t="s">
        <v>245</v>
      </c>
      <c r="J76" s="11" t="s">
        <v>112</v>
      </c>
      <c r="K76" s="7" t="s">
        <v>441</v>
      </c>
      <c r="L76" s="10" t="s">
        <v>112</v>
      </c>
      <c r="M76" s="10" t="s">
        <v>50</v>
      </c>
      <c r="N76" s="10" t="s">
        <v>112</v>
      </c>
      <c r="O76" s="10" t="s">
        <v>50</v>
      </c>
      <c r="P76" s="19" t="s">
        <v>112</v>
      </c>
      <c r="Q76" s="7" t="s">
        <v>1388</v>
      </c>
    </row>
    <row r="77" spans="1:18" ht="30" customHeight="1" x14ac:dyDescent="0.3">
      <c r="A77" s="7"/>
      <c r="B77" s="19">
        <v>74</v>
      </c>
      <c r="C77" s="7">
        <v>2005</v>
      </c>
      <c r="D77" s="7" t="s">
        <v>331</v>
      </c>
      <c r="E77" s="7" t="s">
        <v>328</v>
      </c>
      <c r="F77" s="11" t="s">
        <v>1483</v>
      </c>
      <c r="G77" s="7" t="s">
        <v>484</v>
      </c>
      <c r="H77" s="7" t="s">
        <v>329</v>
      </c>
      <c r="I77" s="7" t="s">
        <v>330</v>
      </c>
      <c r="J77" s="11" t="s">
        <v>112</v>
      </c>
      <c r="K77" s="7" t="s">
        <v>893</v>
      </c>
      <c r="L77" s="10" t="s">
        <v>112</v>
      </c>
      <c r="M77" s="10" t="s">
        <v>50</v>
      </c>
      <c r="N77" s="10" t="s">
        <v>50</v>
      </c>
      <c r="O77" s="10" t="s">
        <v>1379</v>
      </c>
      <c r="P77" s="7"/>
      <c r="Q77" s="7"/>
    </row>
    <row r="78" spans="1:18" ht="30" customHeight="1" x14ac:dyDescent="0.3">
      <c r="A78" s="7"/>
      <c r="B78" s="19">
        <v>75</v>
      </c>
      <c r="C78" s="7">
        <v>2005</v>
      </c>
      <c r="D78" s="7" t="s">
        <v>356</v>
      </c>
      <c r="E78" s="7" t="s">
        <v>355</v>
      </c>
      <c r="F78" s="11" t="s">
        <v>1484</v>
      </c>
      <c r="G78" s="7" t="s">
        <v>484</v>
      </c>
      <c r="H78" s="7" t="s">
        <v>357</v>
      </c>
      <c r="I78" s="7" t="s">
        <v>358</v>
      </c>
      <c r="J78" s="11" t="s">
        <v>112</v>
      </c>
      <c r="K78" s="7" t="s">
        <v>893</v>
      </c>
      <c r="L78" s="10" t="s">
        <v>112</v>
      </c>
      <c r="M78" s="10" t="s">
        <v>50</v>
      </c>
      <c r="N78" s="10" t="s">
        <v>50</v>
      </c>
      <c r="O78" s="10" t="s">
        <v>112</v>
      </c>
      <c r="P78" s="7"/>
      <c r="Q78" s="11" t="s">
        <v>1876</v>
      </c>
    </row>
    <row r="79" spans="1:18" ht="30" customHeight="1" x14ac:dyDescent="0.3">
      <c r="A79" s="7"/>
      <c r="B79" s="19">
        <v>76</v>
      </c>
      <c r="C79" s="7">
        <v>2006</v>
      </c>
      <c r="D79" s="7" t="s">
        <v>2389</v>
      </c>
      <c r="E79" s="19" t="s">
        <v>2388</v>
      </c>
      <c r="F79" s="11" t="s">
        <v>2390</v>
      </c>
      <c r="G79" s="7" t="s">
        <v>483</v>
      </c>
      <c r="H79" s="7" t="s">
        <v>2297</v>
      </c>
      <c r="I79" s="7" t="s">
        <v>53</v>
      </c>
      <c r="J79" s="11" t="s">
        <v>112</v>
      </c>
      <c r="K79" s="7" t="s">
        <v>2323</v>
      </c>
      <c r="L79" s="10" t="s">
        <v>112</v>
      </c>
      <c r="M79" s="10" t="s">
        <v>112</v>
      </c>
      <c r="N79" s="10" t="s">
        <v>112</v>
      </c>
      <c r="O79" s="10" t="s">
        <v>50</v>
      </c>
      <c r="P79" s="7" t="s">
        <v>112</v>
      </c>
      <c r="Q79" s="15" t="s">
        <v>2391</v>
      </c>
      <c r="R79" s="19"/>
    </row>
    <row r="80" spans="1:18" ht="30" customHeight="1" x14ac:dyDescent="0.3">
      <c r="A80" s="7"/>
      <c r="B80" s="19">
        <v>77</v>
      </c>
      <c r="C80" s="7">
        <v>2006</v>
      </c>
      <c r="D80" s="7" t="s">
        <v>1243</v>
      </c>
      <c r="E80" s="7" t="s">
        <v>2382</v>
      </c>
      <c r="F80" s="11" t="s">
        <v>2383</v>
      </c>
      <c r="G80" s="7" t="s">
        <v>483</v>
      </c>
      <c r="H80" s="7" t="s">
        <v>2297</v>
      </c>
      <c r="I80" s="7" t="s">
        <v>53</v>
      </c>
      <c r="J80" s="11" t="s">
        <v>112</v>
      </c>
      <c r="K80" s="7" t="s">
        <v>2323</v>
      </c>
      <c r="L80" s="10" t="s">
        <v>112</v>
      </c>
      <c r="M80" s="10" t="s">
        <v>112</v>
      </c>
      <c r="N80" s="10" t="s">
        <v>50</v>
      </c>
      <c r="O80" s="10" t="s">
        <v>50</v>
      </c>
      <c r="P80" s="7" t="s">
        <v>112</v>
      </c>
      <c r="Q80" s="15" t="s">
        <v>2384</v>
      </c>
      <c r="R80" s="19"/>
    </row>
    <row r="81" spans="1:18" ht="30" customHeight="1" x14ac:dyDescent="0.3">
      <c r="A81" s="7"/>
      <c r="B81" s="19">
        <v>78</v>
      </c>
      <c r="C81" s="7">
        <v>2006</v>
      </c>
      <c r="D81" s="7" t="s">
        <v>2368</v>
      </c>
      <c r="E81" s="7" t="s">
        <v>2367</v>
      </c>
      <c r="F81" s="11" t="s">
        <v>2369</v>
      </c>
      <c r="G81" s="7" t="s">
        <v>483</v>
      </c>
      <c r="H81" s="7" t="s">
        <v>2297</v>
      </c>
      <c r="I81" s="13" t="s">
        <v>53</v>
      </c>
      <c r="J81" s="11" t="s">
        <v>112</v>
      </c>
      <c r="K81" s="7" t="s">
        <v>2323</v>
      </c>
      <c r="L81" s="10" t="s">
        <v>112</v>
      </c>
      <c r="M81" s="10" t="s">
        <v>50</v>
      </c>
      <c r="N81" s="10" t="s">
        <v>50</v>
      </c>
      <c r="O81" s="10" t="s">
        <v>50</v>
      </c>
      <c r="P81" s="19"/>
      <c r="Q81" s="19"/>
      <c r="R81" s="19"/>
    </row>
    <row r="82" spans="1:18" ht="30" customHeight="1" x14ac:dyDescent="0.3">
      <c r="A82" s="7"/>
      <c r="B82" s="19">
        <v>79</v>
      </c>
      <c r="C82" s="7">
        <v>2006</v>
      </c>
      <c r="D82" s="7" t="s">
        <v>980</v>
      </c>
      <c r="E82" s="7" t="s">
        <v>2299</v>
      </c>
      <c r="F82" s="11" t="s">
        <v>2298</v>
      </c>
      <c r="G82" s="7" t="s">
        <v>483</v>
      </c>
      <c r="H82" s="7" t="s">
        <v>2297</v>
      </c>
      <c r="I82" s="19" t="s">
        <v>53</v>
      </c>
      <c r="J82" s="11" t="s">
        <v>112</v>
      </c>
      <c r="K82" s="7" t="s">
        <v>2286</v>
      </c>
      <c r="L82" s="10" t="s">
        <v>112</v>
      </c>
      <c r="M82" s="10" t="s">
        <v>50</v>
      </c>
      <c r="N82" s="10" t="s">
        <v>50</v>
      </c>
      <c r="O82" s="10" t="s">
        <v>50</v>
      </c>
      <c r="P82" s="7"/>
      <c r="Q82" s="7"/>
      <c r="R82" s="19"/>
    </row>
    <row r="83" spans="1:18" ht="30" customHeight="1" x14ac:dyDescent="0.3">
      <c r="A83" s="7"/>
      <c r="B83" s="19">
        <v>80</v>
      </c>
      <c r="C83" s="7">
        <v>2006</v>
      </c>
      <c r="D83" s="7" t="s">
        <v>332</v>
      </c>
      <c r="E83" s="7" t="s">
        <v>2362</v>
      </c>
      <c r="F83" s="11" t="s">
        <v>2363</v>
      </c>
      <c r="G83" s="7" t="s">
        <v>483</v>
      </c>
      <c r="H83" s="7" t="s">
        <v>2297</v>
      </c>
      <c r="I83" s="19" t="s">
        <v>53</v>
      </c>
      <c r="J83" s="11" t="s">
        <v>112</v>
      </c>
      <c r="K83" s="7" t="s">
        <v>2323</v>
      </c>
      <c r="L83" s="10" t="s">
        <v>112</v>
      </c>
      <c r="M83" s="10" t="s">
        <v>50</v>
      </c>
      <c r="N83" s="10" t="s">
        <v>50</v>
      </c>
      <c r="O83" s="10" t="s">
        <v>50</v>
      </c>
      <c r="P83" s="7"/>
      <c r="Q83" s="7"/>
      <c r="R83" s="19"/>
    </row>
    <row r="84" spans="1:18" ht="30" customHeight="1" x14ac:dyDescent="0.3">
      <c r="A84" s="7"/>
      <c r="B84" s="19">
        <v>81</v>
      </c>
      <c r="C84" s="15">
        <v>2006</v>
      </c>
      <c r="D84" s="15" t="s">
        <v>600</v>
      </c>
      <c r="E84" s="15" t="s">
        <v>601</v>
      </c>
      <c r="F84" s="15" t="s">
        <v>1485</v>
      </c>
      <c r="G84" s="15" t="s">
        <v>483</v>
      </c>
      <c r="H84" s="15" t="s">
        <v>602</v>
      </c>
      <c r="I84" s="19" t="s">
        <v>599</v>
      </c>
      <c r="J84" s="15" t="s">
        <v>112</v>
      </c>
      <c r="K84" s="15" t="s">
        <v>893</v>
      </c>
      <c r="L84" s="10" t="s">
        <v>50</v>
      </c>
      <c r="M84" s="10" t="s">
        <v>50</v>
      </c>
      <c r="N84" s="10" t="s">
        <v>50</v>
      </c>
      <c r="O84" s="10" t="s">
        <v>50</v>
      </c>
      <c r="P84" s="15"/>
      <c r="Q84" s="15"/>
      <c r="R84" s="19"/>
    </row>
    <row r="85" spans="1:18" ht="30" customHeight="1" x14ac:dyDescent="0.3">
      <c r="A85" s="7"/>
      <c r="B85" s="19">
        <v>82</v>
      </c>
      <c r="C85" s="7">
        <v>2006</v>
      </c>
      <c r="D85" s="7" t="s">
        <v>906</v>
      </c>
      <c r="E85" s="7" t="s">
        <v>905</v>
      </c>
      <c r="F85" s="11" t="s">
        <v>1486</v>
      </c>
      <c r="G85" s="7" t="s">
        <v>483</v>
      </c>
      <c r="H85" s="7" t="s">
        <v>907</v>
      </c>
      <c r="I85" s="7" t="s">
        <v>53</v>
      </c>
      <c r="J85" s="11" t="s">
        <v>112</v>
      </c>
      <c r="K85" s="7" t="s">
        <v>893</v>
      </c>
      <c r="L85" s="10" t="s">
        <v>50</v>
      </c>
      <c r="M85" s="10" t="s">
        <v>50</v>
      </c>
      <c r="N85" s="10" t="s">
        <v>50</v>
      </c>
      <c r="O85" s="10" t="s">
        <v>50</v>
      </c>
      <c r="P85" s="7"/>
      <c r="Q85" s="11"/>
    </row>
    <row r="86" spans="1:18" ht="30" customHeight="1" x14ac:dyDescent="0.3">
      <c r="A86" s="7"/>
      <c r="B86" s="19">
        <v>83</v>
      </c>
      <c r="C86" s="7">
        <v>2006</v>
      </c>
      <c r="D86" s="7" t="s">
        <v>2365</v>
      </c>
      <c r="E86" s="7" t="s">
        <v>2364</v>
      </c>
      <c r="F86" s="11" t="s">
        <v>2366</v>
      </c>
      <c r="G86" s="7" t="s">
        <v>483</v>
      </c>
      <c r="H86" s="7" t="s">
        <v>2297</v>
      </c>
      <c r="I86" s="7" t="s">
        <v>53</v>
      </c>
      <c r="J86" s="11" t="s">
        <v>112</v>
      </c>
      <c r="K86" s="7" t="s">
        <v>2323</v>
      </c>
      <c r="L86" s="10" t="s">
        <v>112</v>
      </c>
      <c r="M86" s="10" t="s">
        <v>50</v>
      </c>
      <c r="N86" s="10" t="s">
        <v>50</v>
      </c>
      <c r="O86" s="10" t="s">
        <v>50</v>
      </c>
      <c r="P86" s="19"/>
      <c r="Q86" s="19"/>
      <c r="R86" s="19"/>
    </row>
    <row r="87" spans="1:18" ht="30" customHeight="1" x14ac:dyDescent="0.3">
      <c r="A87" s="7"/>
      <c r="B87" s="19">
        <v>84</v>
      </c>
      <c r="C87" s="7">
        <v>2006</v>
      </c>
      <c r="D87" s="7" t="s">
        <v>2393</v>
      </c>
      <c r="E87" s="7" t="s">
        <v>2392</v>
      </c>
      <c r="F87" s="11" t="s">
        <v>2394</v>
      </c>
      <c r="G87" s="7" t="s">
        <v>483</v>
      </c>
      <c r="H87" s="7" t="s">
        <v>2297</v>
      </c>
      <c r="I87" s="7" t="s">
        <v>53</v>
      </c>
      <c r="J87" s="11" t="s">
        <v>112</v>
      </c>
      <c r="K87" s="7" t="s">
        <v>2323</v>
      </c>
      <c r="L87" s="10" t="s">
        <v>112</v>
      </c>
      <c r="M87" s="10" t="s">
        <v>50</v>
      </c>
      <c r="N87" s="10" t="s">
        <v>50</v>
      </c>
      <c r="O87" s="10" t="s">
        <v>50</v>
      </c>
      <c r="P87" s="7"/>
      <c r="Q87" s="13"/>
      <c r="R87" s="19"/>
    </row>
    <row r="88" spans="1:18" ht="30" customHeight="1" x14ac:dyDescent="0.3">
      <c r="A88" s="7"/>
      <c r="B88" s="19">
        <v>85</v>
      </c>
      <c r="C88" s="7">
        <v>2006</v>
      </c>
      <c r="D88" s="7" t="s">
        <v>2371</v>
      </c>
      <c r="E88" s="19" t="s">
        <v>2370</v>
      </c>
      <c r="F88" s="11" t="s">
        <v>2372</v>
      </c>
      <c r="G88" s="7" t="s">
        <v>483</v>
      </c>
      <c r="H88" s="7" t="s">
        <v>2297</v>
      </c>
      <c r="I88" s="15" t="s">
        <v>53</v>
      </c>
      <c r="J88" s="11" t="s">
        <v>112</v>
      </c>
      <c r="K88" s="7" t="s">
        <v>2323</v>
      </c>
      <c r="L88" s="10" t="s">
        <v>50</v>
      </c>
      <c r="M88" s="10" t="s">
        <v>50</v>
      </c>
      <c r="N88" s="10" t="s">
        <v>50</v>
      </c>
      <c r="O88" s="10" t="s">
        <v>50</v>
      </c>
      <c r="P88" s="19"/>
      <c r="Q88" s="11"/>
      <c r="R88" s="19"/>
    </row>
    <row r="89" spans="1:18" ht="30" customHeight="1" x14ac:dyDescent="0.3">
      <c r="A89" s="7"/>
      <c r="B89" s="19">
        <v>86</v>
      </c>
      <c r="C89" s="7">
        <v>2006</v>
      </c>
      <c r="D89" s="7" t="s">
        <v>701</v>
      </c>
      <c r="E89" s="7" t="s">
        <v>700</v>
      </c>
      <c r="F89" s="11" t="s">
        <v>1487</v>
      </c>
      <c r="G89" s="7" t="s">
        <v>483</v>
      </c>
      <c r="H89" s="7" t="s">
        <v>2297</v>
      </c>
      <c r="I89" s="19" t="s">
        <v>53</v>
      </c>
      <c r="J89" s="11" t="s">
        <v>112</v>
      </c>
      <c r="K89" s="7" t="s">
        <v>893</v>
      </c>
      <c r="L89" s="10" t="s">
        <v>112</v>
      </c>
      <c r="M89" s="10" t="s">
        <v>50</v>
      </c>
      <c r="N89" s="10" t="s">
        <v>50</v>
      </c>
      <c r="O89" s="10" t="s">
        <v>50</v>
      </c>
      <c r="P89" s="7"/>
      <c r="Q89" s="7"/>
    </row>
    <row r="90" spans="1:18" ht="30" customHeight="1" x14ac:dyDescent="0.3">
      <c r="A90" s="7"/>
      <c r="B90" s="19">
        <v>87</v>
      </c>
      <c r="C90" s="7">
        <v>2006</v>
      </c>
      <c r="D90" s="7" t="s">
        <v>159</v>
      </c>
      <c r="E90" s="7" t="s">
        <v>528</v>
      </c>
      <c r="F90" s="11" t="s">
        <v>1488</v>
      </c>
      <c r="G90" s="7" t="s">
        <v>483</v>
      </c>
      <c r="H90" s="7" t="s">
        <v>2297</v>
      </c>
      <c r="I90" s="7" t="s">
        <v>53</v>
      </c>
      <c r="J90" s="11" t="s">
        <v>112</v>
      </c>
      <c r="K90" s="7" t="s">
        <v>893</v>
      </c>
      <c r="L90" s="10" t="s">
        <v>112</v>
      </c>
      <c r="M90" s="10" t="s">
        <v>50</v>
      </c>
      <c r="N90" s="10" t="s">
        <v>50</v>
      </c>
      <c r="O90" s="10" t="s">
        <v>112</v>
      </c>
      <c r="P90" s="7"/>
      <c r="Q90" s="15"/>
      <c r="R90" s="19"/>
    </row>
    <row r="91" spans="1:18" ht="30" customHeight="1" x14ac:dyDescent="0.3">
      <c r="A91" s="7"/>
      <c r="B91" s="19">
        <v>88</v>
      </c>
      <c r="C91" s="7">
        <v>2006</v>
      </c>
      <c r="D91" s="7" t="s">
        <v>2377</v>
      </c>
      <c r="E91" s="7" t="s">
        <v>2376</v>
      </c>
      <c r="F91" s="11" t="s">
        <v>2378</v>
      </c>
      <c r="G91" s="7" t="s">
        <v>483</v>
      </c>
      <c r="H91" s="7" t="s">
        <v>2297</v>
      </c>
      <c r="I91" s="13" t="s">
        <v>53</v>
      </c>
      <c r="J91" s="11" t="s">
        <v>112</v>
      </c>
      <c r="K91" s="7" t="s">
        <v>2323</v>
      </c>
      <c r="L91" s="10" t="s">
        <v>112</v>
      </c>
      <c r="M91" s="10" t="s">
        <v>50</v>
      </c>
      <c r="N91" s="10" t="s">
        <v>50</v>
      </c>
      <c r="O91" s="10" t="s">
        <v>50</v>
      </c>
      <c r="P91" s="7"/>
      <c r="Q91" s="13"/>
      <c r="R91" s="19"/>
    </row>
    <row r="92" spans="1:18" ht="30" customHeight="1" x14ac:dyDescent="0.3">
      <c r="A92" s="7"/>
      <c r="B92" s="19">
        <v>89</v>
      </c>
      <c r="C92" s="7">
        <v>2006</v>
      </c>
      <c r="D92" s="7" t="s">
        <v>2385</v>
      </c>
      <c r="E92" s="7" t="s">
        <v>215</v>
      </c>
      <c r="F92" s="11" t="s">
        <v>2386</v>
      </c>
      <c r="G92" s="7" t="s">
        <v>483</v>
      </c>
      <c r="H92" s="7" t="s">
        <v>2297</v>
      </c>
      <c r="I92" s="15" t="s">
        <v>53</v>
      </c>
      <c r="J92" s="11" t="s">
        <v>112</v>
      </c>
      <c r="K92" s="7" t="s">
        <v>2323</v>
      </c>
      <c r="L92" s="10" t="s">
        <v>112</v>
      </c>
      <c r="M92" s="10" t="s">
        <v>112</v>
      </c>
      <c r="N92" s="10" t="s">
        <v>50</v>
      </c>
      <c r="O92" s="10" t="s">
        <v>50</v>
      </c>
      <c r="P92" s="7" t="s">
        <v>112</v>
      </c>
      <c r="Q92" s="7" t="s">
        <v>2387</v>
      </c>
      <c r="R92" s="19"/>
    </row>
    <row r="93" spans="1:18" ht="30" customHeight="1" x14ac:dyDescent="0.3">
      <c r="A93" s="7"/>
      <c r="B93" s="19">
        <v>90</v>
      </c>
      <c r="C93" s="7">
        <v>2006</v>
      </c>
      <c r="D93" s="7" t="s">
        <v>2379</v>
      </c>
      <c r="E93" s="19" t="s">
        <v>2380</v>
      </c>
      <c r="F93" s="11" t="s">
        <v>2381</v>
      </c>
      <c r="G93" s="7" t="s">
        <v>483</v>
      </c>
      <c r="H93" s="7" t="s">
        <v>2297</v>
      </c>
      <c r="I93" s="15" t="s">
        <v>53</v>
      </c>
      <c r="J93" s="11" t="s">
        <v>112</v>
      </c>
      <c r="K93" s="7" t="s">
        <v>2323</v>
      </c>
      <c r="L93" s="10" t="s">
        <v>50</v>
      </c>
      <c r="M93" s="10" t="s">
        <v>50</v>
      </c>
      <c r="N93" s="10" t="s">
        <v>50</v>
      </c>
      <c r="O93" s="10" t="s">
        <v>50</v>
      </c>
      <c r="P93" s="7"/>
      <c r="Q93" s="19"/>
      <c r="R93" s="19"/>
    </row>
    <row r="94" spans="1:18" ht="30" customHeight="1" x14ac:dyDescent="0.3">
      <c r="A94" s="7"/>
      <c r="B94" s="19">
        <v>91</v>
      </c>
      <c r="C94" s="7">
        <v>2006</v>
      </c>
      <c r="D94" s="7" t="s">
        <v>272</v>
      </c>
      <c r="E94" s="19" t="s">
        <v>2360</v>
      </c>
      <c r="F94" s="11" t="s">
        <v>2361</v>
      </c>
      <c r="G94" s="7" t="s">
        <v>483</v>
      </c>
      <c r="H94" s="7" t="s">
        <v>2297</v>
      </c>
      <c r="I94" s="19" t="s">
        <v>53</v>
      </c>
      <c r="J94" s="11" t="s">
        <v>112</v>
      </c>
      <c r="K94" s="7" t="s">
        <v>2323</v>
      </c>
      <c r="L94" s="10" t="s">
        <v>112</v>
      </c>
      <c r="M94" s="10" t="s">
        <v>50</v>
      </c>
      <c r="N94" s="10" t="s">
        <v>50</v>
      </c>
      <c r="O94" s="10" t="s">
        <v>50</v>
      </c>
      <c r="P94" s="19"/>
      <c r="Q94" s="7"/>
      <c r="R94" s="19"/>
    </row>
    <row r="95" spans="1:18" ht="30" customHeight="1" x14ac:dyDescent="0.3">
      <c r="A95" s="7"/>
      <c r="B95" s="19">
        <v>92</v>
      </c>
      <c r="C95" s="15">
        <v>2006</v>
      </c>
      <c r="D95" s="15" t="s">
        <v>595</v>
      </c>
      <c r="E95" s="15" t="s">
        <v>855</v>
      </c>
      <c r="F95" s="15" t="s">
        <v>1489</v>
      </c>
      <c r="G95" s="15" t="s">
        <v>483</v>
      </c>
      <c r="H95" s="19" t="s">
        <v>854</v>
      </c>
      <c r="I95" s="19" t="s">
        <v>1043</v>
      </c>
      <c r="J95" s="15" t="s">
        <v>112</v>
      </c>
      <c r="K95" s="15" t="s">
        <v>893</v>
      </c>
      <c r="L95" s="10" t="s">
        <v>112</v>
      </c>
      <c r="M95" s="10" t="s">
        <v>50</v>
      </c>
      <c r="N95" s="10" t="s">
        <v>112</v>
      </c>
      <c r="O95" s="10" t="s">
        <v>50</v>
      </c>
      <c r="P95" s="19" t="s">
        <v>112</v>
      </c>
      <c r="Q95" s="15" t="s">
        <v>1416</v>
      </c>
    </row>
    <row r="96" spans="1:18" ht="30" customHeight="1" x14ac:dyDescent="0.3">
      <c r="A96" s="7"/>
      <c r="B96" s="19">
        <v>93</v>
      </c>
      <c r="C96" s="7">
        <v>2006</v>
      </c>
      <c r="D96" s="7" t="s">
        <v>2396</v>
      </c>
      <c r="E96" s="7" t="s">
        <v>2395</v>
      </c>
      <c r="F96" s="11" t="s">
        <v>2397</v>
      </c>
      <c r="G96" s="7" t="s">
        <v>483</v>
      </c>
      <c r="H96" s="7" t="s">
        <v>2297</v>
      </c>
      <c r="I96" s="19" t="s">
        <v>53</v>
      </c>
      <c r="J96" s="11" t="s">
        <v>112</v>
      </c>
      <c r="K96" s="7" t="s">
        <v>2323</v>
      </c>
      <c r="L96" s="10" t="s">
        <v>112</v>
      </c>
      <c r="M96" s="10" t="s">
        <v>50</v>
      </c>
      <c r="N96" s="10" t="s">
        <v>50</v>
      </c>
      <c r="O96" s="10" t="s">
        <v>50</v>
      </c>
      <c r="P96" s="7"/>
      <c r="Q96" s="11"/>
      <c r="R96" s="19"/>
    </row>
    <row r="97" spans="1:18" ht="30" customHeight="1" x14ac:dyDescent="0.3">
      <c r="A97" s="7"/>
      <c r="B97" s="19">
        <v>94</v>
      </c>
      <c r="C97" s="7">
        <v>2006</v>
      </c>
      <c r="D97" s="7" t="s">
        <v>2401</v>
      </c>
      <c r="E97" s="7" t="s">
        <v>2399</v>
      </c>
      <c r="F97" s="11" t="s">
        <v>2400</v>
      </c>
      <c r="G97" s="7" t="s">
        <v>483</v>
      </c>
      <c r="H97" s="7" t="s">
        <v>2297</v>
      </c>
      <c r="I97" s="7" t="s">
        <v>53</v>
      </c>
      <c r="J97" s="11" t="s">
        <v>112</v>
      </c>
      <c r="K97" s="7" t="s">
        <v>2323</v>
      </c>
      <c r="L97" s="10" t="s">
        <v>112</v>
      </c>
      <c r="M97" s="10" t="s">
        <v>50</v>
      </c>
      <c r="N97" s="10" t="s">
        <v>50</v>
      </c>
      <c r="O97" s="10" t="s">
        <v>50</v>
      </c>
      <c r="P97" s="7"/>
      <c r="Q97" s="7" t="s">
        <v>2398</v>
      </c>
      <c r="R97" s="19"/>
    </row>
    <row r="98" spans="1:18" ht="30" customHeight="1" x14ac:dyDescent="0.3">
      <c r="A98" s="7"/>
      <c r="B98" s="19">
        <v>95</v>
      </c>
      <c r="C98" s="7">
        <v>2006</v>
      </c>
      <c r="D98" s="7" t="s">
        <v>185</v>
      </c>
      <c r="E98" s="7" t="s">
        <v>2358</v>
      </c>
      <c r="F98" s="11" t="s">
        <v>2359</v>
      </c>
      <c r="G98" s="7" t="s">
        <v>483</v>
      </c>
      <c r="H98" s="7" t="s">
        <v>2297</v>
      </c>
      <c r="I98" s="7" t="s">
        <v>53</v>
      </c>
      <c r="J98" s="11" t="s">
        <v>112</v>
      </c>
      <c r="K98" s="7" t="s">
        <v>2323</v>
      </c>
      <c r="L98" s="10" t="s">
        <v>112</v>
      </c>
      <c r="M98" s="10" t="s">
        <v>50</v>
      </c>
      <c r="N98" s="10" t="s">
        <v>50</v>
      </c>
      <c r="O98" s="10" t="s">
        <v>112</v>
      </c>
      <c r="P98" s="11"/>
      <c r="Q98" s="7"/>
      <c r="R98" s="19"/>
    </row>
    <row r="99" spans="1:18" ht="30" customHeight="1" x14ac:dyDescent="0.3">
      <c r="A99" s="7"/>
      <c r="B99" s="19">
        <v>96</v>
      </c>
      <c r="C99" s="7">
        <v>2006</v>
      </c>
      <c r="D99" s="7" t="s">
        <v>31</v>
      </c>
      <c r="E99" s="7" t="s">
        <v>1351</v>
      </c>
      <c r="F99" s="11" t="s">
        <v>1490</v>
      </c>
      <c r="G99" s="7" t="s">
        <v>405</v>
      </c>
      <c r="H99" s="7" t="s">
        <v>53</v>
      </c>
      <c r="I99" s="14" t="s">
        <v>53</v>
      </c>
      <c r="J99" s="11" t="s">
        <v>112</v>
      </c>
      <c r="K99" s="7" t="s">
        <v>1328</v>
      </c>
      <c r="L99" s="10" t="s">
        <v>50</v>
      </c>
      <c r="M99" s="10" t="s">
        <v>50</v>
      </c>
      <c r="N99" s="10" t="s">
        <v>50</v>
      </c>
      <c r="O99" s="10" t="s">
        <v>50</v>
      </c>
      <c r="P99" s="19"/>
      <c r="Q99" s="7"/>
    </row>
    <row r="100" spans="1:18" ht="30" customHeight="1" x14ac:dyDescent="0.3">
      <c r="A100" s="7"/>
      <c r="B100" s="19">
        <v>97</v>
      </c>
      <c r="C100" s="7">
        <v>2006</v>
      </c>
      <c r="D100" s="7" t="s">
        <v>2374</v>
      </c>
      <c r="E100" s="7" t="s">
        <v>2373</v>
      </c>
      <c r="F100" s="11" t="s">
        <v>2375</v>
      </c>
      <c r="G100" s="7" t="s">
        <v>483</v>
      </c>
      <c r="H100" s="7" t="s">
        <v>2297</v>
      </c>
      <c r="I100" s="7" t="s">
        <v>53</v>
      </c>
      <c r="J100" s="11" t="s">
        <v>112</v>
      </c>
      <c r="K100" s="7" t="s">
        <v>2323</v>
      </c>
      <c r="L100" s="10" t="s">
        <v>50</v>
      </c>
      <c r="M100" s="10" t="s">
        <v>50</v>
      </c>
      <c r="N100" s="10" t="s">
        <v>50</v>
      </c>
      <c r="O100" s="10" t="s">
        <v>50</v>
      </c>
      <c r="P100" s="19"/>
      <c r="Q100" s="11"/>
      <c r="R100" s="19"/>
    </row>
    <row r="101" spans="1:18" ht="30" customHeight="1" x14ac:dyDescent="0.3">
      <c r="A101" s="7"/>
      <c r="B101" s="19">
        <v>98</v>
      </c>
      <c r="C101" s="11">
        <v>2006</v>
      </c>
      <c r="D101" s="11" t="s">
        <v>268</v>
      </c>
      <c r="E101" s="11" t="s">
        <v>267</v>
      </c>
      <c r="F101" s="11" t="s">
        <v>1491</v>
      </c>
      <c r="G101" s="11" t="s">
        <v>484</v>
      </c>
      <c r="H101" s="11" t="s">
        <v>119</v>
      </c>
      <c r="I101" s="11" t="s">
        <v>269</v>
      </c>
      <c r="J101" s="11" t="s">
        <v>112</v>
      </c>
      <c r="K101" s="7" t="s">
        <v>441</v>
      </c>
      <c r="L101" s="10" t="s">
        <v>50</v>
      </c>
      <c r="M101" s="10" t="s">
        <v>50</v>
      </c>
      <c r="N101" s="10" t="s">
        <v>50</v>
      </c>
      <c r="O101" s="10" t="s">
        <v>50</v>
      </c>
      <c r="P101" s="7" t="s">
        <v>50</v>
      </c>
      <c r="Q101" s="13"/>
    </row>
    <row r="102" spans="1:18" ht="30" customHeight="1" x14ac:dyDescent="0.3">
      <c r="A102" s="7"/>
      <c r="B102" s="19">
        <v>99</v>
      </c>
      <c r="C102" s="11">
        <v>2006</v>
      </c>
      <c r="D102" s="11" t="s">
        <v>268</v>
      </c>
      <c r="E102" s="11" t="s">
        <v>1157</v>
      </c>
      <c r="F102" s="11" t="s">
        <v>1492</v>
      </c>
      <c r="G102" s="11" t="s">
        <v>484</v>
      </c>
      <c r="H102" s="11" t="s">
        <v>110</v>
      </c>
      <c r="I102" s="15" t="s">
        <v>1158</v>
      </c>
      <c r="J102" s="11" t="s">
        <v>112</v>
      </c>
      <c r="K102" s="7" t="s">
        <v>1050</v>
      </c>
      <c r="L102" s="10" t="s">
        <v>112</v>
      </c>
      <c r="M102" s="10" t="s">
        <v>50</v>
      </c>
      <c r="N102" s="10" t="s">
        <v>50</v>
      </c>
      <c r="O102" s="10" t="s">
        <v>50</v>
      </c>
      <c r="P102" s="7"/>
      <c r="Q102" s="11"/>
    </row>
    <row r="103" spans="1:18" ht="30" customHeight="1" x14ac:dyDescent="0.3">
      <c r="A103" s="7"/>
      <c r="B103" s="19">
        <v>100</v>
      </c>
      <c r="C103" s="7">
        <v>2007</v>
      </c>
      <c r="D103" s="7" t="s">
        <v>1243</v>
      </c>
      <c r="E103" s="7" t="s">
        <v>1242</v>
      </c>
      <c r="F103" s="11" t="s">
        <v>1493</v>
      </c>
      <c r="G103" s="7" t="s">
        <v>483</v>
      </c>
      <c r="H103" s="7" t="s">
        <v>1244</v>
      </c>
      <c r="I103" s="7" t="s">
        <v>53</v>
      </c>
      <c r="J103" s="11" t="s">
        <v>112</v>
      </c>
      <c r="K103" s="7" t="s">
        <v>1050</v>
      </c>
      <c r="L103" s="10" t="s">
        <v>112</v>
      </c>
      <c r="M103" s="10" t="s">
        <v>50</v>
      </c>
      <c r="N103" s="10" t="s">
        <v>50</v>
      </c>
      <c r="O103" s="10" t="s">
        <v>50</v>
      </c>
      <c r="P103" s="7"/>
      <c r="Q103" s="11"/>
    </row>
    <row r="104" spans="1:18" ht="30" customHeight="1" x14ac:dyDescent="0.3">
      <c r="A104" s="7"/>
      <c r="B104" s="19">
        <v>101</v>
      </c>
      <c r="C104" s="7">
        <v>2007</v>
      </c>
      <c r="D104" s="7" t="s">
        <v>731</v>
      </c>
      <c r="E104" s="7" t="s">
        <v>730</v>
      </c>
      <c r="F104" s="11" t="s">
        <v>1494</v>
      </c>
      <c r="G104" s="7" t="s">
        <v>483</v>
      </c>
      <c r="H104" s="7" t="s">
        <v>732</v>
      </c>
      <c r="I104" s="7" t="s">
        <v>53</v>
      </c>
      <c r="J104" s="11" t="s">
        <v>112</v>
      </c>
      <c r="K104" s="7" t="s">
        <v>893</v>
      </c>
      <c r="L104" s="10" t="s">
        <v>112</v>
      </c>
      <c r="M104" s="10" t="s">
        <v>112</v>
      </c>
      <c r="N104" s="10" t="s">
        <v>50</v>
      </c>
      <c r="O104" s="10" t="s">
        <v>112</v>
      </c>
      <c r="P104" s="7" t="s">
        <v>112</v>
      </c>
      <c r="Q104" s="7" t="s">
        <v>1417</v>
      </c>
    </row>
    <row r="105" spans="1:18" ht="30" customHeight="1" x14ac:dyDescent="0.3">
      <c r="A105" s="7"/>
      <c r="B105" s="19">
        <v>102</v>
      </c>
      <c r="C105" s="7">
        <v>2007</v>
      </c>
      <c r="D105" s="7" t="s">
        <v>1001</v>
      </c>
      <c r="E105" s="7" t="s">
        <v>1000</v>
      </c>
      <c r="F105" s="11" t="s">
        <v>1495</v>
      </c>
      <c r="G105" s="7" t="s">
        <v>483</v>
      </c>
      <c r="H105" s="7" t="s">
        <v>1002</v>
      </c>
      <c r="I105" s="19" t="s">
        <v>53</v>
      </c>
      <c r="J105" s="11" t="s">
        <v>112</v>
      </c>
      <c r="K105" s="7" t="s">
        <v>975</v>
      </c>
      <c r="L105" s="10" t="s">
        <v>112</v>
      </c>
      <c r="M105" s="10" t="s">
        <v>50</v>
      </c>
      <c r="N105" s="10" t="s">
        <v>50</v>
      </c>
      <c r="O105" s="10" t="s">
        <v>50</v>
      </c>
      <c r="P105" s="7"/>
      <c r="Q105" s="15"/>
    </row>
    <row r="106" spans="1:18" ht="30" customHeight="1" x14ac:dyDescent="0.3">
      <c r="A106" s="7"/>
      <c r="B106" s="19">
        <v>103</v>
      </c>
      <c r="C106" s="7">
        <v>2007</v>
      </c>
      <c r="D106" s="7" t="s">
        <v>980</v>
      </c>
      <c r="E106" s="7" t="s">
        <v>979</v>
      </c>
      <c r="F106" s="11" t="s">
        <v>1496</v>
      </c>
      <c r="G106" s="7" t="s">
        <v>484</v>
      </c>
      <c r="H106" s="7" t="s">
        <v>14</v>
      </c>
      <c r="I106" s="7" t="s">
        <v>981</v>
      </c>
      <c r="J106" s="11" t="s">
        <v>112</v>
      </c>
      <c r="K106" s="7" t="s">
        <v>975</v>
      </c>
      <c r="L106" s="10" t="s">
        <v>112</v>
      </c>
      <c r="M106" s="10" t="s">
        <v>50</v>
      </c>
      <c r="N106" s="10" t="s">
        <v>50</v>
      </c>
      <c r="O106" s="10" t="s">
        <v>50</v>
      </c>
      <c r="P106" s="7"/>
      <c r="Q106" s="7"/>
    </row>
    <row r="107" spans="1:18" ht="30" customHeight="1" x14ac:dyDescent="0.3">
      <c r="A107" s="7"/>
      <c r="B107" s="19">
        <v>104</v>
      </c>
      <c r="C107" s="7">
        <v>2007</v>
      </c>
      <c r="D107" s="7" t="s">
        <v>332</v>
      </c>
      <c r="E107" s="7" t="s">
        <v>1036</v>
      </c>
      <c r="F107" s="11" t="s">
        <v>1497</v>
      </c>
      <c r="G107" s="7" t="s">
        <v>484</v>
      </c>
      <c r="H107" s="7" t="s">
        <v>342</v>
      </c>
      <c r="I107" s="15" t="s">
        <v>53</v>
      </c>
      <c r="J107" s="11" t="s">
        <v>112</v>
      </c>
      <c r="K107" s="7" t="s">
        <v>893</v>
      </c>
      <c r="L107" s="10" t="s">
        <v>112</v>
      </c>
      <c r="M107" s="10" t="s">
        <v>50</v>
      </c>
      <c r="N107" s="10" t="s">
        <v>50</v>
      </c>
      <c r="O107" s="10" t="s">
        <v>50</v>
      </c>
      <c r="P107" s="7"/>
      <c r="Q107" s="7"/>
    </row>
    <row r="108" spans="1:18" ht="30" customHeight="1" x14ac:dyDescent="0.3">
      <c r="A108" s="7"/>
      <c r="B108" s="19">
        <v>105</v>
      </c>
      <c r="C108" s="7">
        <v>2007</v>
      </c>
      <c r="D108" s="7" t="s">
        <v>332</v>
      </c>
      <c r="E108" s="7" t="s">
        <v>343</v>
      </c>
      <c r="F108" s="11" t="s">
        <v>1498</v>
      </c>
      <c r="G108" s="7" t="s">
        <v>484</v>
      </c>
      <c r="H108" s="7" t="s">
        <v>346</v>
      </c>
      <c r="I108" s="19" t="s">
        <v>53</v>
      </c>
      <c r="J108" s="11" t="s">
        <v>112</v>
      </c>
      <c r="K108" s="7" t="s">
        <v>893</v>
      </c>
      <c r="L108" s="10" t="s">
        <v>112</v>
      </c>
      <c r="M108" s="10" t="s">
        <v>50</v>
      </c>
      <c r="N108" s="10" t="s">
        <v>50</v>
      </c>
      <c r="O108" s="10" t="s">
        <v>50</v>
      </c>
      <c r="P108" s="7"/>
      <c r="Q108" s="7"/>
    </row>
    <row r="109" spans="1:18" ht="30" customHeight="1" x14ac:dyDescent="0.3">
      <c r="A109" s="7"/>
      <c r="B109" s="19">
        <v>106</v>
      </c>
      <c r="C109" s="7">
        <v>2007</v>
      </c>
      <c r="D109" s="7" t="s">
        <v>260</v>
      </c>
      <c r="E109" s="7" t="s">
        <v>259</v>
      </c>
      <c r="F109" s="11" t="s">
        <v>1499</v>
      </c>
      <c r="G109" s="7" t="s">
        <v>484</v>
      </c>
      <c r="H109" s="7" t="s">
        <v>110</v>
      </c>
      <c r="I109" s="19" t="s">
        <v>261</v>
      </c>
      <c r="J109" s="11" t="s">
        <v>112</v>
      </c>
      <c r="K109" s="7" t="s">
        <v>441</v>
      </c>
      <c r="L109" s="10" t="s">
        <v>112</v>
      </c>
      <c r="M109" s="10" t="s">
        <v>112</v>
      </c>
      <c r="N109" s="10" t="s">
        <v>50</v>
      </c>
      <c r="O109" s="10" t="s">
        <v>50</v>
      </c>
      <c r="P109" s="7" t="s">
        <v>112</v>
      </c>
      <c r="Q109" s="13"/>
    </row>
    <row r="110" spans="1:18" ht="30" customHeight="1" x14ac:dyDescent="0.3">
      <c r="A110" s="7"/>
      <c r="B110" s="19">
        <v>107</v>
      </c>
      <c r="C110" s="7">
        <v>2007</v>
      </c>
      <c r="D110" s="7" t="s">
        <v>159</v>
      </c>
      <c r="E110" s="7" t="s">
        <v>652</v>
      </c>
      <c r="F110" s="11" t="s">
        <v>1500</v>
      </c>
      <c r="G110" s="7" t="s">
        <v>483</v>
      </c>
      <c r="H110" s="7" t="s">
        <v>2079</v>
      </c>
      <c r="I110" s="19" t="s">
        <v>53</v>
      </c>
      <c r="J110" s="11" t="s">
        <v>112</v>
      </c>
      <c r="K110" s="7" t="s">
        <v>893</v>
      </c>
      <c r="L110" s="10" t="s">
        <v>112</v>
      </c>
      <c r="M110" s="10" t="s">
        <v>50</v>
      </c>
      <c r="N110" s="10" t="s">
        <v>50</v>
      </c>
      <c r="O110" s="10" t="s">
        <v>112</v>
      </c>
      <c r="P110" s="7"/>
      <c r="Q110" s="7" t="s">
        <v>1415</v>
      </c>
    </row>
    <row r="111" spans="1:18" ht="30" customHeight="1" x14ac:dyDescent="0.3">
      <c r="A111" s="7"/>
      <c r="B111" s="19">
        <v>108</v>
      </c>
      <c r="C111" s="7">
        <v>2007</v>
      </c>
      <c r="D111" s="7" t="s">
        <v>216</v>
      </c>
      <c r="E111" s="7" t="s">
        <v>215</v>
      </c>
      <c r="F111" s="11" t="s">
        <v>1501</v>
      </c>
      <c r="G111" s="7" t="s">
        <v>484</v>
      </c>
      <c r="H111" s="7" t="s">
        <v>14</v>
      </c>
      <c r="I111" s="7" t="s">
        <v>217</v>
      </c>
      <c r="J111" s="11" t="s">
        <v>112</v>
      </c>
      <c r="K111" s="7" t="s">
        <v>441</v>
      </c>
      <c r="L111" s="10" t="s">
        <v>112</v>
      </c>
      <c r="M111" s="10" t="s">
        <v>112</v>
      </c>
      <c r="N111" s="10" t="s">
        <v>50</v>
      </c>
      <c r="O111" s="10" t="s">
        <v>50</v>
      </c>
      <c r="P111" s="7" t="s">
        <v>112</v>
      </c>
      <c r="Q111" s="7" t="s">
        <v>1389</v>
      </c>
    </row>
    <row r="112" spans="1:18" ht="30" customHeight="1" x14ac:dyDescent="0.3">
      <c r="A112" s="7"/>
      <c r="B112" s="19">
        <v>109</v>
      </c>
      <c r="C112" s="7">
        <v>2007</v>
      </c>
      <c r="D112" s="7" t="s">
        <v>497</v>
      </c>
      <c r="E112" s="7" t="s">
        <v>496</v>
      </c>
      <c r="F112" s="11" t="s">
        <v>1788</v>
      </c>
      <c r="G112" s="7" t="s">
        <v>484</v>
      </c>
      <c r="H112" s="7" t="s">
        <v>498</v>
      </c>
      <c r="I112" s="7" t="s">
        <v>499</v>
      </c>
      <c r="J112" s="11" t="s">
        <v>112</v>
      </c>
      <c r="K112" s="7" t="s">
        <v>893</v>
      </c>
      <c r="L112" s="10" t="s">
        <v>112</v>
      </c>
      <c r="M112" s="10" t="s">
        <v>50</v>
      </c>
      <c r="N112" s="10" t="s">
        <v>112</v>
      </c>
      <c r="O112" s="10" t="s">
        <v>50</v>
      </c>
      <c r="P112" s="19" t="s">
        <v>112</v>
      </c>
      <c r="Q112" s="7" t="s">
        <v>1413</v>
      </c>
    </row>
    <row r="113" spans="1:18" ht="30" customHeight="1" x14ac:dyDescent="0.3">
      <c r="A113" s="7"/>
      <c r="B113" s="19">
        <v>110</v>
      </c>
      <c r="C113" s="7">
        <v>2007</v>
      </c>
      <c r="D113" s="7" t="s">
        <v>192</v>
      </c>
      <c r="E113" s="7" t="s">
        <v>191</v>
      </c>
      <c r="F113" s="11" t="s">
        <v>1860</v>
      </c>
      <c r="G113" s="7" t="s">
        <v>484</v>
      </c>
      <c r="H113" s="7" t="s">
        <v>119</v>
      </c>
      <c r="I113" s="19" t="s">
        <v>190</v>
      </c>
      <c r="J113" s="11" t="s">
        <v>112</v>
      </c>
      <c r="K113" s="7" t="s">
        <v>441</v>
      </c>
      <c r="L113" s="10" t="s">
        <v>112</v>
      </c>
      <c r="M113" s="10" t="s">
        <v>50</v>
      </c>
      <c r="N113" s="10" t="s">
        <v>50</v>
      </c>
      <c r="O113" s="10" t="s">
        <v>50</v>
      </c>
      <c r="P113" s="19"/>
      <c r="Q113" s="7"/>
    </row>
    <row r="114" spans="1:18" ht="30" customHeight="1" x14ac:dyDescent="0.3">
      <c r="A114" s="7"/>
      <c r="B114" s="19">
        <v>111</v>
      </c>
      <c r="C114" s="7">
        <v>2007</v>
      </c>
      <c r="D114" s="7" t="s">
        <v>853</v>
      </c>
      <c r="E114" s="7" t="s">
        <v>851</v>
      </c>
      <c r="F114" s="11" t="s">
        <v>1502</v>
      </c>
      <c r="G114" s="7" t="s">
        <v>483</v>
      </c>
      <c r="H114" s="7" t="s">
        <v>852</v>
      </c>
      <c r="I114" s="19" t="s">
        <v>1044</v>
      </c>
      <c r="J114" s="11" t="s">
        <v>112</v>
      </c>
      <c r="K114" s="7" t="s">
        <v>893</v>
      </c>
      <c r="L114" s="10" t="s">
        <v>112</v>
      </c>
      <c r="M114" s="10" t="s">
        <v>50</v>
      </c>
      <c r="N114" s="10" t="s">
        <v>50</v>
      </c>
      <c r="O114" s="10" t="s">
        <v>112</v>
      </c>
      <c r="P114" s="13"/>
      <c r="Q114" s="7" t="s">
        <v>1415</v>
      </c>
    </row>
    <row r="115" spans="1:18" ht="30" customHeight="1" x14ac:dyDescent="0.3">
      <c r="A115" s="7"/>
      <c r="B115" s="19">
        <v>112</v>
      </c>
      <c r="C115" s="7">
        <v>2007</v>
      </c>
      <c r="D115" s="7" t="s">
        <v>131</v>
      </c>
      <c r="E115" s="7" t="s">
        <v>167</v>
      </c>
      <c r="F115" s="11" t="s">
        <v>1503</v>
      </c>
      <c r="G115" s="7" t="s">
        <v>484</v>
      </c>
      <c r="H115" s="7" t="s">
        <v>14</v>
      </c>
      <c r="I115" s="15" t="s">
        <v>168</v>
      </c>
      <c r="J115" s="11" t="s">
        <v>112</v>
      </c>
      <c r="K115" s="7" t="s">
        <v>441</v>
      </c>
      <c r="L115" s="10" t="s">
        <v>112</v>
      </c>
      <c r="M115" s="10" t="s">
        <v>50</v>
      </c>
      <c r="N115" s="10" t="s">
        <v>50</v>
      </c>
      <c r="O115" s="10" t="s">
        <v>112</v>
      </c>
      <c r="P115" s="7"/>
      <c r="Q115" s="11" t="s">
        <v>1382</v>
      </c>
    </row>
    <row r="116" spans="1:18" ht="30" customHeight="1" x14ac:dyDescent="0.3">
      <c r="A116" s="7"/>
      <c r="B116" s="19">
        <v>113</v>
      </c>
      <c r="C116" s="7">
        <v>2008</v>
      </c>
      <c r="D116" s="7" t="s">
        <v>29</v>
      </c>
      <c r="E116" s="7" t="s">
        <v>352</v>
      </c>
      <c r="F116" s="11" t="s">
        <v>1504</v>
      </c>
      <c r="G116" s="7" t="s">
        <v>484</v>
      </c>
      <c r="H116" s="7" t="s">
        <v>353</v>
      </c>
      <c r="I116" s="7" t="s">
        <v>354</v>
      </c>
      <c r="J116" s="11" t="s">
        <v>112</v>
      </c>
      <c r="K116" s="7" t="s">
        <v>893</v>
      </c>
      <c r="L116" s="10" t="s">
        <v>50</v>
      </c>
      <c r="M116" s="10" t="s">
        <v>50</v>
      </c>
      <c r="N116" s="10" t="s">
        <v>50</v>
      </c>
      <c r="O116" s="10" t="s">
        <v>50</v>
      </c>
      <c r="P116" s="19"/>
      <c r="Q116" s="13"/>
    </row>
    <row r="117" spans="1:18" ht="30" customHeight="1" x14ac:dyDescent="0.3">
      <c r="A117" s="7"/>
      <c r="B117" s="19">
        <v>114</v>
      </c>
      <c r="C117" s="7">
        <v>2008</v>
      </c>
      <c r="D117" s="7" t="s">
        <v>347</v>
      </c>
      <c r="E117" s="7" t="s">
        <v>2427</v>
      </c>
      <c r="F117" s="11" t="s">
        <v>2428</v>
      </c>
      <c r="G117" s="7" t="s">
        <v>483</v>
      </c>
      <c r="H117" s="7" t="s">
        <v>2402</v>
      </c>
      <c r="I117" s="19" t="s">
        <v>53</v>
      </c>
      <c r="J117" s="11" t="s">
        <v>112</v>
      </c>
      <c r="K117" s="7" t="s">
        <v>2323</v>
      </c>
      <c r="L117" s="10" t="s">
        <v>112</v>
      </c>
      <c r="M117" s="10" t="s">
        <v>112</v>
      </c>
      <c r="N117" s="10" t="s">
        <v>50</v>
      </c>
      <c r="O117" s="10" t="s">
        <v>112</v>
      </c>
      <c r="P117" s="7" t="s">
        <v>112</v>
      </c>
      <c r="Q117" s="11" t="s">
        <v>2429</v>
      </c>
      <c r="R117" s="19"/>
    </row>
    <row r="118" spans="1:18" ht="30" customHeight="1" x14ac:dyDescent="0.3">
      <c r="A118" s="7"/>
      <c r="B118" s="19">
        <v>115</v>
      </c>
      <c r="C118" s="7">
        <v>2008</v>
      </c>
      <c r="D118" s="7" t="s">
        <v>2415</v>
      </c>
      <c r="E118" s="7" t="s">
        <v>2413</v>
      </c>
      <c r="F118" s="11" t="s">
        <v>2414</v>
      </c>
      <c r="G118" s="7" t="s">
        <v>483</v>
      </c>
      <c r="H118" s="7" t="s">
        <v>2402</v>
      </c>
      <c r="I118" s="19" t="s">
        <v>53</v>
      </c>
      <c r="J118" s="11" t="s">
        <v>112</v>
      </c>
      <c r="K118" s="7" t="s">
        <v>2323</v>
      </c>
      <c r="L118" s="10" t="s">
        <v>112</v>
      </c>
      <c r="M118" s="10" t="s">
        <v>112</v>
      </c>
      <c r="N118" s="10" t="s">
        <v>50</v>
      </c>
      <c r="O118" s="10" t="s">
        <v>50</v>
      </c>
      <c r="P118" s="7" t="s">
        <v>112</v>
      </c>
      <c r="Q118" s="11" t="s">
        <v>2416</v>
      </c>
      <c r="R118" s="19"/>
    </row>
    <row r="119" spans="1:18" ht="30" customHeight="1" x14ac:dyDescent="0.3">
      <c r="A119" s="7"/>
      <c r="B119" s="19">
        <v>116</v>
      </c>
      <c r="C119" s="7">
        <v>2008</v>
      </c>
      <c r="D119" s="7" t="s">
        <v>298</v>
      </c>
      <c r="E119" s="7" t="s">
        <v>297</v>
      </c>
      <c r="F119" s="11" t="s">
        <v>1505</v>
      </c>
      <c r="G119" s="7" t="s">
        <v>484</v>
      </c>
      <c r="H119" s="7" t="s">
        <v>14</v>
      </c>
      <c r="I119" s="7" t="s">
        <v>2126</v>
      </c>
      <c r="J119" s="11" t="s">
        <v>112</v>
      </c>
      <c r="K119" s="7" t="s">
        <v>441</v>
      </c>
      <c r="L119" s="10" t="s">
        <v>112</v>
      </c>
      <c r="M119" s="10" t="s">
        <v>50</v>
      </c>
      <c r="N119" s="10" t="s">
        <v>112</v>
      </c>
      <c r="O119" s="10" t="s">
        <v>50</v>
      </c>
      <c r="P119" s="19" t="s">
        <v>112</v>
      </c>
      <c r="Q119" s="7" t="s">
        <v>1390</v>
      </c>
    </row>
    <row r="120" spans="1:18" ht="30" customHeight="1" x14ac:dyDescent="0.3">
      <c r="A120" s="7"/>
      <c r="B120" s="19">
        <v>117</v>
      </c>
      <c r="C120" s="7">
        <v>2008</v>
      </c>
      <c r="D120" s="7" t="s">
        <v>332</v>
      </c>
      <c r="E120" s="7" t="s">
        <v>333</v>
      </c>
      <c r="F120" s="11" t="s">
        <v>1506</v>
      </c>
      <c r="G120" s="7" t="s">
        <v>484</v>
      </c>
      <c r="H120" s="7" t="s">
        <v>334</v>
      </c>
      <c r="I120" s="7" t="s">
        <v>344</v>
      </c>
      <c r="J120" s="11" t="s">
        <v>112</v>
      </c>
      <c r="K120" s="7" t="s">
        <v>893</v>
      </c>
      <c r="L120" s="10" t="s">
        <v>112</v>
      </c>
      <c r="M120" s="10" t="s">
        <v>50</v>
      </c>
      <c r="N120" s="10" t="s">
        <v>50</v>
      </c>
      <c r="O120" s="10" t="s">
        <v>50</v>
      </c>
      <c r="P120" s="7"/>
      <c r="Q120" s="7"/>
    </row>
    <row r="121" spans="1:18" ht="30" customHeight="1" x14ac:dyDescent="0.3">
      <c r="A121" s="7"/>
      <c r="B121" s="19">
        <v>118</v>
      </c>
      <c r="C121" s="7">
        <v>2008</v>
      </c>
      <c r="D121" s="7" t="s">
        <v>263</v>
      </c>
      <c r="E121" s="7" t="s">
        <v>262</v>
      </c>
      <c r="F121" s="11" t="s">
        <v>1507</v>
      </c>
      <c r="G121" s="7" t="s">
        <v>484</v>
      </c>
      <c r="H121" s="7" t="s">
        <v>110</v>
      </c>
      <c r="I121" s="7" t="s">
        <v>264</v>
      </c>
      <c r="J121" s="11" t="s">
        <v>112</v>
      </c>
      <c r="K121" s="7" t="s">
        <v>441</v>
      </c>
      <c r="L121" s="10" t="s">
        <v>112</v>
      </c>
      <c r="M121" s="10" t="s">
        <v>112</v>
      </c>
      <c r="N121" s="10" t="s">
        <v>50</v>
      </c>
      <c r="O121" s="10" t="s">
        <v>112</v>
      </c>
      <c r="P121" s="7" t="s">
        <v>112</v>
      </c>
      <c r="Q121" s="7" t="s">
        <v>1391</v>
      </c>
    </row>
    <row r="122" spans="1:18" ht="30" customHeight="1" x14ac:dyDescent="0.3">
      <c r="A122" s="7"/>
      <c r="B122" s="19">
        <v>119</v>
      </c>
      <c r="C122" s="7">
        <v>2008</v>
      </c>
      <c r="D122" s="7" t="s">
        <v>159</v>
      </c>
      <c r="E122" s="19" t="s">
        <v>535</v>
      </c>
      <c r="F122" s="11" t="s">
        <v>1508</v>
      </c>
      <c r="G122" s="7" t="s">
        <v>483</v>
      </c>
      <c r="H122" s="7" t="s">
        <v>2402</v>
      </c>
      <c r="I122" s="19" t="s">
        <v>53</v>
      </c>
      <c r="J122" s="11" t="s">
        <v>112</v>
      </c>
      <c r="K122" s="7" t="s">
        <v>893</v>
      </c>
      <c r="L122" s="10" t="s">
        <v>112</v>
      </c>
      <c r="M122" s="10" t="s">
        <v>50</v>
      </c>
      <c r="N122" s="10" t="s">
        <v>50</v>
      </c>
      <c r="O122" s="10" t="s">
        <v>112</v>
      </c>
      <c r="P122" s="7"/>
      <c r="Q122" s="7" t="s">
        <v>1415</v>
      </c>
    </row>
    <row r="123" spans="1:18" ht="30" customHeight="1" x14ac:dyDescent="0.3">
      <c r="A123" s="7"/>
      <c r="B123" s="19">
        <v>120</v>
      </c>
      <c r="C123" s="7">
        <v>2008</v>
      </c>
      <c r="D123" s="7" t="s">
        <v>159</v>
      </c>
      <c r="E123" s="19" t="s">
        <v>538</v>
      </c>
      <c r="F123" s="11" t="s">
        <v>1509</v>
      </c>
      <c r="G123" s="7" t="s">
        <v>483</v>
      </c>
      <c r="H123" s="7" t="s">
        <v>537</v>
      </c>
      <c r="I123" s="19" t="s">
        <v>53</v>
      </c>
      <c r="J123" s="11" t="s">
        <v>112</v>
      </c>
      <c r="K123" s="7" t="s">
        <v>893</v>
      </c>
      <c r="L123" s="10" t="s">
        <v>112</v>
      </c>
      <c r="M123" s="10" t="s">
        <v>50</v>
      </c>
      <c r="N123" s="10" t="s">
        <v>50</v>
      </c>
      <c r="O123" s="10" t="s">
        <v>112</v>
      </c>
      <c r="P123" s="13"/>
      <c r="Q123" s="11" t="s">
        <v>1415</v>
      </c>
    </row>
    <row r="124" spans="1:18" ht="30" customHeight="1" x14ac:dyDescent="0.3">
      <c r="A124" s="7"/>
      <c r="B124" s="19">
        <v>121</v>
      </c>
      <c r="C124" s="7">
        <v>2008</v>
      </c>
      <c r="D124" s="7" t="s">
        <v>159</v>
      </c>
      <c r="E124" s="7" t="s">
        <v>446</v>
      </c>
      <c r="F124" s="11" t="s">
        <v>2405</v>
      </c>
      <c r="G124" s="7" t="s">
        <v>483</v>
      </c>
      <c r="H124" s="7" t="s">
        <v>2402</v>
      </c>
      <c r="I124" s="7" t="s">
        <v>53</v>
      </c>
      <c r="J124" s="11" t="s">
        <v>112</v>
      </c>
      <c r="K124" s="7" t="s">
        <v>2323</v>
      </c>
      <c r="L124" s="10" t="s">
        <v>112</v>
      </c>
      <c r="M124" s="10" t="s">
        <v>112</v>
      </c>
      <c r="N124" s="10" t="s">
        <v>112</v>
      </c>
      <c r="O124" s="10" t="s">
        <v>112</v>
      </c>
      <c r="P124" s="19" t="s">
        <v>112</v>
      </c>
      <c r="Q124" s="19" t="s">
        <v>2671</v>
      </c>
      <c r="R124" s="19"/>
    </row>
    <row r="125" spans="1:18" ht="30" customHeight="1" x14ac:dyDescent="0.3">
      <c r="A125" s="7"/>
      <c r="B125" s="19">
        <v>122</v>
      </c>
      <c r="C125" s="7">
        <v>2008</v>
      </c>
      <c r="D125" s="7" t="s">
        <v>1107</v>
      </c>
      <c r="E125" s="7" t="s">
        <v>2424</v>
      </c>
      <c r="F125" s="11" t="s">
        <v>2425</v>
      </c>
      <c r="G125" s="7" t="s">
        <v>483</v>
      </c>
      <c r="H125" s="7" t="s">
        <v>2402</v>
      </c>
      <c r="I125" s="19" t="s">
        <v>53</v>
      </c>
      <c r="J125" s="11" t="s">
        <v>112</v>
      </c>
      <c r="K125" s="7" t="s">
        <v>2323</v>
      </c>
      <c r="L125" s="10" t="s">
        <v>112</v>
      </c>
      <c r="M125" s="10" t="s">
        <v>112</v>
      </c>
      <c r="N125" s="10" t="s">
        <v>50</v>
      </c>
      <c r="O125" s="10" t="s">
        <v>50</v>
      </c>
      <c r="P125" s="7" t="s">
        <v>112</v>
      </c>
      <c r="Q125" s="19" t="s">
        <v>2426</v>
      </c>
      <c r="R125" s="19"/>
    </row>
    <row r="126" spans="1:18" ht="30" customHeight="1" x14ac:dyDescent="0.3">
      <c r="A126" s="7"/>
      <c r="B126" s="19">
        <v>123</v>
      </c>
      <c r="C126" s="7">
        <v>2008</v>
      </c>
      <c r="D126" s="7" t="s">
        <v>122</v>
      </c>
      <c r="E126" s="7" t="s">
        <v>121</v>
      </c>
      <c r="F126" s="11" t="s">
        <v>1510</v>
      </c>
      <c r="G126" s="7" t="s">
        <v>484</v>
      </c>
      <c r="H126" s="7" t="s">
        <v>9</v>
      </c>
      <c r="I126" s="7" t="s">
        <v>123</v>
      </c>
      <c r="J126" s="11" t="s">
        <v>112</v>
      </c>
      <c r="K126" s="7" t="s">
        <v>441</v>
      </c>
      <c r="L126" s="10" t="s">
        <v>112</v>
      </c>
      <c r="M126" s="10" t="s">
        <v>50</v>
      </c>
      <c r="N126" s="10" t="s">
        <v>50</v>
      </c>
      <c r="O126" s="10" t="s">
        <v>50</v>
      </c>
      <c r="P126" s="19"/>
      <c r="Q126" s="7"/>
    </row>
    <row r="127" spans="1:18" ht="30" customHeight="1" x14ac:dyDescent="0.3">
      <c r="A127" s="7"/>
      <c r="B127" s="19">
        <v>124</v>
      </c>
      <c r="C127" s="7">
        <v>2008</v>
      </c>
      <c r="D127" s="7" t="s">
        <v>1207</v>
      </c>
      <c r="E127" s="7" t="s">
        <v>1206</v>
      </c>
      <c r="F127" s="11" t="s">
        <v>1511</v>
      </c>
      <c r="G127" s="7" t="s">
        <v>483</v>
      </c>
      <c r="H127" s="7" t="s">
        <v>1208</v>
      </c>
      <c r="I127" s="7" t="s">
        <v>53</v>
      </c>
      <c r="J127" s="11" t="s">
        <v>112</v>
      </c>
      <c r="K127" s="7" t="s">
        <v>1050</v>
      </c>
      <c r="L127" s="10" t="s">
        <v>112</v>
      </c>
      <c r="M127" s="10" t="s">
        <v>50</v>
      </c>
      <c r="N127" s="10" t="s">
        <v>50</v>
      </c>
      <c r="O127" s="10" t="s">
        <v>50</v>
      </c>
      <c r="P127" s="19"/>
      <c r="Q127" s="19"/>
    </row>
    <row r="128" spans="1:18" ht="30" customHeight="1" x14ac:dyDescent="0.3">
      <c r="A128" s="7"/>
      <c r="B128" s="19">
        <v>125</v>
      </c>
      <c r="C128" s="15">
        <v>2008</v>
      </c>
      <c r="D128" s="15" t="s">
        <v>1289</v>
      </c>
      <c r="E128" s="19" t="s">
        <v>1288</v>
      </c>
      <c r="F128" s="15" t="s">
        <v>1512</v>
      </c>
      <c r="G128" s="15" t="s">
        <v>484</v>
      </c>
      <c r="H128" s="15" t="s">
        <v>1234</v>
      </c>
      <c r="I128" s="19" t="s">
        <v>1290</v>
      </c>
      <c r="J128" s="15" t="s">
        <v>112</v>
      </c>
      <c r="K128" s="15" t="s">
        <v>1287</v>
      </c>
      <c r="L128" s="10" t="s">
        <v>50</v>
      </c>
      <c r="M128" s="10" t="s">
        <v>50</v>
      </c>
      <c r="N128" s="10" t="s">
        <v>50</v>
      </c>
      <c r="O128" s="10" t="s">
        <v>50</v>
      </c>
      <c r="P128" s="19"/>
      <c r="Q128" s="19"/>
      <c r="R128" s="19"/>
    </row>
    <row r="129" spans="1:18" ht="30" customHeight="1" x14ac:dyDescent="0.3">
      <c r="A129" s="7"/>
      <c r="B129" s="19">
        <v>126</v>
      </c>
      <c r="C129" s="15">
        <v>2008</v>
      </c>
      <c r="D129" s="15" t="s">
        <v>2412</v>
      </c>
      <c r="E129" s="15" t="s">
        <v>2409</v>
      </c>
      <c r="F129" s="15" t="s">
        <v>2410</v>
      </c>
      <c r="G129" s="15" t="s">
        <v>483</v>
      </c>
      <c r="H129" s="15" t="s">
        <v>2402</v>
      </c>
      <c r="I129" s="15" t="s">
        <v>53</v>
      </c>
      <c r="J129" s="15" t="s">
        <v>112</v>
      </c>
      <c r="K129" s="15" t="s">
        <v>2323</v>
      </c>
      <c r="L129" s="10" t="s">
        <v>112</v>
      </c>
      <c r="M129" s="10" t="s">
        <v>50</v>
      </c>
      <c r="N129" s="10" t="s">
        <v>50</v>
      </c>
      <c r="O129" s="10" t="s">
        <v>50</v>
      </c>
      <c r="P129" s="19"/>
      <c r="Q129" s="19"/>
      <c r="R129" s="19"/>
    </row>
    <row r="130" spans="1:18" ht="30" customHeight="1" x14ac:dyDescent="0.3">
      <c r="A130" s="7"/>
      <c r="B130" s="19">
        <v>127</v>
      </c>
      <c r="C130" s="7">
        <v>2008</v>
      </c>
      <c r="D130" s="7" t="s">
        <v>1204</v>
      </c>
      <c r="E130" s="7" t="s">
        <v>1203</v>
      </c>
      <c r="F130" s="11" t="s">
        <v>1513</v>
      </c>
      <c r="G130" s="7" t="s">
        <v>483</v>
      </c>
      <c r="H130" s="7" t="s">
        <v>1008</v>
      </c>
      <c r="I130" s="7" t="s">
        <v>1205</v>
      </c>
      <c r="J130" s="11" t="s">
        <v>112</v>
      </c>
      <c r="K130" s="7" t="s">
        <v>1050</v>
      </c>
      <c r="L130" s="10" t="s">
        <v>50</v>
      </c>
      <c r="M130" s="10" t="s">
        <v>50</v>
      </c>
      <c r="N130" s="10" t="s">
        <v>50</v>
      </c>
      <c r="O130" s="10" t="s">
        <v>50</v>
      </c>
      <c r="P130" s="7"/>
      <c r="Q130" s="13"/>
    </row>
    <row r="131" spans="1:18" ht="30" customHeight="1" x14ac:dyDescent="0.3">
      <c r="A131" s="7"/>
      <c r="B131" s="19">
        <v>128</v>
      </c>
      <c r="C131" s="15">
        <v>2008</v>
      </c>
      <c r="D131" s="15" t="s">
        <v>272</v>
      </c>
      <c r="E131" s="15" t="s">
        <v>2407</v>
      </c>
      <c r="F131" s="11" t="s">
        <v>2408</v>
      </c>
      <c r="G131" s="15" t="s">
        <v>483</v>
      </c>
      <c r="H131" s="15" t="s">
        <v>2402</v>
      </c>
      <c r="I131" s="15" t="s">
        <v>53</v>
      </c>
      <c r="J131" s="15" t="s">
        <v>112</v>
      </c>
      <c r="K131" s="7" t="s">
        <v>2323</v>
      </c>
      <c r="L131" s="10" t="s">
        <v>112</v>
      </c>
      <c r="M131" s="10" t="s">
        <v>50</v>
      </c>
      <c r="N131" s="10" t="s">
        <v>50</v>
      </c>
      <c r="O131" s="10" t="s">
        <v>50</v>
      </c>
      <c r="P131" s="7"/>
      <c r="Q131" s="7"/>
      <c r="R131" s="19"/>
    </row>
    <row r="132" spans="1:18" ht="30" customHeight="1" x14ac:dyDescent="0.3">
      <c r="A132" s="7"/>
      <c r="B132" s="19">
        <v>129</v>
      </c>
      <c r="C132" s="7">
        <v>2008</v>
      </c>
      <c r="D132" s="7" t="s">
        <v>272</v>
      </c>
      <c r="E132" s="19" t="s">
        <v>270</v>
      </c>
      <c r="F132" s="11" t="s">
        <v>1514</v>
      </c>
      <c r="G132" s="7" t="s">
        <v>484</v>
      </c>
      <c r="H132" s="7" t="s">
        <v>119</v>
      </c>
      <c r="I132" s="7" t="s">
        <v>271</v>
      </c>
      <c r="J132" s="11" t="s">
        <v>112</v>
      </c>
      <c r="K132" s="7" t="s">
        <v>441</v>
      </c>
      <c r="L132" s="10" t="s">
        <v>112</v>
      </c>
      <c r="M132" s="10" t="s">
        <v>50</v>
      </c>
      <c r="N132" s="10" t="s">
        <v>50</v>
      </c>
      <c r="O132" s="10" t="s">
        <v>112</v>
      </c>
      <c r="P132" s="7"/>
      <c r="Q132" s="7" t="s">
        <v>1392</v>
      </c>
    </row>
    <row r="133" spans="1:18" ht="30" customHeight="1" x14ac:dyDescent="0.3">
      <c r="A133" s="7"/>
      <c r="B133" s="19">
        <v>130</v>
      </c>
      <c r="C133" s="13">
        <v>2008</v>
      </c>
      <c r="D133" s="13" t="s">
        <v>272</v>
      </c>
      <c r="E133" s="19" t="s">
        <v>448</v>
      </c>
      <c r="F133" s="11" t="s">
        <v>1515</v>
      </c>
      <c r="G133" s="13" t="s">
        <v>483</v>
      </c>
      <c r="H133" s="19" t="s">
        <v>487</v>
      </c>
      <c r="I133" s="13" t="s">
        <v>449</v>
      </c>
      <c r="J133" s="13" t="s">
        <v>112</v>
      </c>
      <c r="K133" s="7" t="s">
        <v>893</v>
      </c>
      <c r="L133" s="10" t="s">
        <v>112</v>
      </c>
      <c r="M133" s="10" t="s">
        <v>50</v>
      </c>
      <c r="N133" s="10" t="s">
        <v>50</v>
      </c>
      <c r="O133" s="10" t="s">
        <v>50</v>
      </c>
      <c r="P133" s="7"/>
      <c r="Q133" s="19"/>
    </row>
    <row r="134" spans="1:18" ht="30" customHeight="1" x14ac:dyDescent="0.3">
      <c r="A134" s="7"/>
      <c r="B134" s="19">
        <v>131</v>
      </c>
      <c r="C134" s="15">
        <v>2008</v>
      </c>
      <c r="D134" s="15" t="s">
        <v>1143</v>
      </c>
      <c r="E134" s="15" t="s">
        <v>1142</v>
      </c>
      <c r="F134" s="11" t="s">
        <v>1516</v>
      </c>
      <c r="G134" s="15" t="s">
        <v>484</v>
      </c>
      <c r="H134" s="15" t="s">
        <v>508</v>
      </c>
      <c r="I134" s="15" t="s">
        <v>1144</v>
      </c>
      <c r="J134" s="15" t="s">
        <v>50</v>
      </c>
      <c r="K134" s="7" t="s">
        <v>1050</v>
      </c>
      <c r="L134" s="10" t="s">
        <v>50</v>
      </c>
      <c r="M134" s="10" t="s">
        <v>50</v>
      </c>
      <c r="N134" s="10" t="s">
        <v>50</v>
      </c>
      <c r="O134" s="10" t="s">
        <v>2127</v>
      </c>
      <c r="P134" s="13"/>
      <c r="Q134" s="19"/>
      <c r="R134" s="19"/>
    </row>
    <row r="135" spans="1:18" ht="30" customHeight="1" x14ac:dyDescent="0.3">
      <c r="A135" s="7"/>
      <c r="B135" s="19">
        <v>132</v>
      </c>
      <c r="C135" s="15">
        <v>2008</v>
      </c>
      <c r="D135" s="15" t="s">
        <v>135</v>
      </c>
      <c r="E135" s="19" t="s">
        <v>133</v>
      </c>
      <c r="F135" s="15" t="s">
        <v>1517</v>
      </c>
      <c r="G135" s="15" t="s">
        <v>484</v>
      </c>
      <c r="H135" s="19" t="s">
        <v>120</v>
      </c>
      <c r="I135" s="15" t="s">
        <v>134</v>
      </c>
      <c r="J135" s="15" t="s">
        <v>112</v>
      </c>
      <c r="K135" s="15" t="s">
        <v>441</v>
      </c>
      <c r="L135" s="10" t="s">
        <v>112</v>
      </c>
      <c r="M135" s="10" t="s">
        <v>50</v>
      </c>
      <c r="N135" s="10" t="s">
        <v>112</v>
      </c>
      <c r="O135" s="10" t="s">
        <v>50</v>
      </c>
      <c r="P135" s="19" t="s">
        <v>112</v>
      </c>
      <c r="Q135" s="19" t="s">
        <v>2118</v>
      </c>
    </row>
    <row r="136" spans="1:18" ht="30" customHeight="1" x14ac:dyDescent="0.3">
      <c r="A136" s="7"/>
      <c r="B136" s="19">
        <v>133</v>
      </c>
      <c r="C136" s="7">
        <v>2008</v>
      </c>
      <c r="D136" s="7" t="s">
        <v>1295</v>
      </c>
      <c r="E136" s="19" t="s">
        <v>1294</v>
      </c>
      <c r="F136" s="11" t="s">
        <v>1518</v>
      </c>
      <c r="G136" s="7" t="s">
        <v>483</v>
      </c>
      <c r="H136" s="19" t="s">
        <v>2402</v>
      </c>
      <c r="I136" s="14"/>
      <c r="J136" s="11" t="s">
        <v>112</v>
      </c>
      <c r="K136" s="7" t="s">
        <v>1287</v>
      </c>
      <c r="L136" s="10" t="s">
        <v>112</v>
      </c>
      <c r="M136" s="10" t="s">
        <v>50</v>
      </c>
      <c r="N136" s="10" t="s">
        <v>50</v>
      </c>
      <c r="O136" s="10" t="s">
        <v>50</v>
      </c>
      <c r="P136" s="7"/>
      <c r="Q136" s="13" t="s">
        <v>1368</v>
      </c>
    </row>
    <row r="137" spans="1:18" ht="30" customHeight="1" x14ac:dyDescent="0.3">
      <c r="A137" s="7"/>
      <c r="B137" s="19">
        <v>134</v>
      </c>
      <c r="C137" s="7">
        <v>2008</v>
      </c>
      <c r="D137" s="7" t="s">
        <v>2312</v>
      </c>
      <c r="E137" s="7" t="s">
        <v>2313</v>
      </c>
      <c r="F137" s="11" t="s">
        <v>2311</v>
      </c>
      <c r="G137" s="7" t="s">
        <v>484</v>
      </c>
      <c r="H137" s="7" t="s">
        <v>2314</v>
      </c>
      <c r="I137" s="13" t="s">
        <v>53</v>
      </c>
      <c r="J137" s="11" t="s">
        <v>112</v>
      </c>
      <c r="K137" s="7" t="s">
        <v>2286</v>
      </c>
      <c r="L137" s="10" t="s">
        <v>112</v>
      </c>
      <c r="M137" s="10" t="s">
        <v>112</v>
      </c>
      <c r="N137" s="10" t="s">
        <v>50</v>
      </c>
      <c r="O137" s="10" t="s">
        <v>50</v>
      </c>
      <c r="P137" s="7" t="s">
        <v>112</v>
      </c>
      <c r="Q137" s="19" t="s">
        <v>2315</v>
      </c>
      <c r="R137" s="19"/>
    </row>
    <row r="138" spans="1:18" ht="30" customHeight="1" x14ac:dyDescent="0.3">
      <c r="A138" s="7"/>
      <c r="B138" s="19">
        <v>135</v>
      </c>
      <c r="C138" s="15">
        <v>2008</v>
      </c>
      <c r="D138" s="15" t="s">
        <v>131</v>
      </c>
      <c r="E138" s="15" t="s">
        <v>130</v>
      </c>
      <c r="F138" s="15" t="s">
        <v>1519</v>
      </c>
      <c r="G138" s="15" t="s">
        <v>484</v>
      </c>
      <c r="H138" s="15" t="s">
        <v>110</v>
      </c>
      <c r="I138" s="15" t="s">
        <v>132</v>
      </c>
      <c r="J138" s="15" t="s">
        <v>112</v>
      </c>
      <c r="K138" s="15" t="s">
        <v>441</v>
      </c>
      <c r="L138" s="10" t="s">
        <v>112</v>
      </c>
      <c r="M138" s="10" t="s">
        <v>50</v>
      </c>
      <c r="N138" s="10" t="s">
        <v>50</v>
      </c>
      <c r="O138" s="10" t="s">
        <v>112</v>
      </c>
      <c r="P138" s="15"/>
      <c r="Q138" s="19" t="s">
        <v>1393</v>
      </c>
    </row>
    <row r="139" spans="1:18" ht="30" customHeight="1" x14ac:dyDescent="0.3">
      <c r="A139" s="7"/>
      <c r="B139" s="19">
        <v>136</v>
      </c>
      <c r="C139" s="7">
        <v>2008</v>
      </c>
      <c r="D139" s="7" t="s">
        <v>2404</v>
      </c>
      <c r="E139" s="7" t="s">
        <v>2403</v>
      </c>
      <c r="F139" s="11" t="s">
        <v>2406</v>
      </c>
      <c r="G139" s="7" t="s">
        <v>483</v>
      </c>
      <c r="H139" s="7" t="s">
        <v>2402</v>
      </c>
      <c r="I139" s="19" t="s">
        <v>53</v>
      </c>
      <c r="J139" s="11" t="s">
        <v>112</v>
      </c>
      <c r="K139" s="7" t="s">
        <v>2323</v>
      </c>
      <c r="L139" s="10" t="s">
        <v>50</v>
      </c>
      <c r="M139" s="10" t="s">
        <v>50</v>
      </c>
      <c r="N139" s="10" t="s">
        <v>50</v>
      </c>
      <c r="O139" s="10" t="s">
        <v>50</v>
      </c>
      <c r="P139" s="19"/>
      <c r="Q139" s="7"/>
      <c r="R139" s="19"/>
    </row>
    <row r="140" spans="1:18" ht="30" customHeight="1" x14ac:dyDescent="0.3">
      <c r="A140" s="7"/>
      <c r="B140" s="19">
        <v>137</v>
      </c>
      <c r="C140" s="7">
        <v>2008</v>
      </c>
      <c r="D140" s="7" t="s">
        <v>2418</v>
      </c>
      <c r="E140" s="19" t="s">
        <v>2417</v>
      </c>
      <c r="F140" s="11" t="s">
        <v>2419</v>
      </c>
      <c r="G140" s="7" t="s">
        <v>483</v>
      </c>
      <c r="H140" s="7" t="s">
        <v>2402</v>
      </c>
      <c r="I140" s="19" t="s">
        <v>53</v>
      </c>
      <c r="J140" s="11" t="s">
        <v>112</v>
      </c>
      <c r="K140" s="7" t="s">
        <v>2323</v>
      </c>
      <c r="L140" s="10" t="s">
        <v>112</v>
      </c>
      <c r="M140" s="10" t="s">
        <v>112</v>
      </c>
      <c r="N140" s="10" t="s">
        <v>50</v>
      </c>
      <c r="O140" s="10" t="s">
        <v>50</v>
      </c>
      <c r="P140" s="19" t="s">
        <v>112</v>
      </c>
      <c r="Q140" s="19" t="s">
        <v>2420</v>
      </c>
      <c r="R140" s="19"/>
    </row>
    <row r="141" spans="1:18" ht="30" customHeight="1" x14ac:dyDescent="0.3">
      <c r="A141" s="7"/>
      <c r="B141" s="19">
        <v>138</v>
      </c>
      <c r="C141" s="15">
        <v>2008</v>
      </c>
      <c r="D141" s="15" t="s">
        <v>254</v>
      </c>
      <c r="E141" s="15" t="s">
        <v>253</v>
      </c>
      <c r="F141" s="15" t="s">
        <v>1520</v>
      </c>
      <c r="G141" s="15" t="s">
        <v>484</v>
      </c>
      <c r="H141" s="15" t="s">
        <v>119</v>
      </c>
      <c r="I141" s="19" t="s">
        <v>255</v>
      </c>
      <c r="J141" s="15" t="s">
        <v>112</v>
      </c>
      <c r="K141" s="15" t="s">
        <v>441</v>
      </c>
      <c r="L141" s="10" t="s">
        <v>112</v>
      </c>
      <c r="M141" s="10" t="s">
        <v>50</v>
      </c>
      <c r="N141" s="10" t="s">
        <v>50</v>
      </c>
      <c r="O141" s="10" t="s">
        <v>112</v>
      </c>
      <c r="P141" s="15"/>
      <c r="Q141" s="15" t="s">
        <v>1394</v>
      </c>
    </row>
    <row r="142" spans="1:18" ht="30" customHeight="1" x14ac:dyDescent="0.3">
      <c r="A142" s="7"/>
      <c r="B142" s="19">
        <v>139</v>
      </c>
      <c r="C142" s="7">
        <v>2008</v>
      </c>
      <c r="D142" s="7" t="s">
        <v>1198</v>
      </c>
      <c r="E142" s="7" t="s">
        <v>1197</v>
      </c>
      <c r="F142" s="11" t="s">
        <v>1521</v>
      </c>
      <c r="G142" s="7" t="s">
        <v>478</v>
      </c>
      <c r="H142" s="7" t="s">
        <v>53</v>
      </c>
      <c r="I142" s="19" t="s">
        <v>53</v>
      </c>
      <c r="J142" s="11" t="s">
        <v>112</v>
      </c>
      <c r="K142" s="7" t="s">
        <v>1050</v>
      </c>
      <c r="L142" s="10" t="s">
        <v>112</v>
      </c>
      <c r="M142" s="10" t="s">
        <v>2168</v>
      </c>
      <c r="N142" s="10" t="s">
        <v>2168</v>
      </c>
      <c r="O142" s="10" t="s">
        <v>2168</v>
      </c>
      <c r="P142" s="7"/>
      <c r="Q142" s="15"/>
    </row>
    <row r="143" spans="1:18" ht="30" customHeight="1" x14ac:dyDescent="0.3">
      <c r="A143" s="7"/>
      <c r="B143" s="19">
        <v>140</v>
      </c>
      <c r="C143" s="15">
        <v>2008</v>
      </c>
      <c r="D143" s="15" t="s">
        <v>1093</v>
      </c>
      <c r="E143" s="15" t="s">
        <v>1094</v>
      </c>
      <c r="F143" s="15" t="s">
        <v>1522</v>
      </c>
      <c r="G143" s="15" t="s">
        <v>483</v>
      </c>
      <c r="H143" s="15" t="s">
        <v>1095</v>
      </c>
      <c r="I143" s="19" t="s">
        <v>53</v>
      </c>
      <c r="J143" s="15" t="s">
        <v>112</v>
      </c>
      <c r="K143" s="15" t="s">
        <v>1050</v>
      </c>
      <c r="L143" s="10" t="s">
        <v>112</v>
      </c>
      <c r="M143" s="10" t="s">
        <v>50</v>
      </c>
      <c r="N143" s="10" t="s">
        <v>50</v>
      </c>
      <c r="O143" s="10" t="s">
        <v>50</v>
      </c>
      <c r="P143" s="15"/>
      <c r="Q143" s="15"/>
    </row>
    <row r="144" spans="1:18" ht="30" customHeight="1" x14ac:dyDescent="0.3">
      <c r="A144" s="7"/>
      <c r="B144" s="19">
        <v>141</v>
      </c>
      <c r="C144" s="7">
        <v>2008</v>
      </c>
      <c r="D144" s="7" t="s">
        <v>2421</v>
      </c>
      <c r="E144" s="7" t="s">
        <v>2422</v>
      </c>
      <c r="F144" s="11" t="s">
        <v>2423</v>
      </c>
      <c r="G144" s="7" t="s">
        <v>483</v>
      </c>
      <c r="H144" s="7" t="s">
        <v>2402</v>
      </c>
      <c r="I144" s="19" t="s">
        <v>53</v>
      </c>
      <c r="J144" s="11" t="s">
        <v>112</v>
      </c>
      <c r="K144" s="7" t="s">
        <v>2323</v>
      </c>
      <c r="L144" s="10" t="s">
        <v>112</v>
      </c>
      <c r="M144" s="10" t="s">
        <v>50</v>
      </c>
      <c r="N144" s="10" t="s">
        <v>50</v>
      </c>
      <c r="O144" s="10" t="s">
        <v>50</v>
      </c>
      <c r="P144" s="7"/>
      <c r="Q144" s="7"/>
      <c r="R144" s="19"/>
    </row>
    <row r="145" spans="1:18" ht="30" customHeight="1" x14ac:dyDescent="0.3">
      <c r="A145" s="7"/>
      <c r="B145" s="19">
        <v>142</v>
      </c>
      <c r="C145" s="15">
        <v>2009</v>
      </c>
      <c r="D145" s="15" t="s">
        <v>292</v>
      </c>
      <c r="E145" s="15" t="s">
        <v>291</v>
      </c>
      <c r="F145" s="15" t="s">
        <v>1523</v>
      </c>
      <c r="G145" s="15" t="s">
        <v>484</v>
      </c>
      <c r="H145" s="15" t="s">
        <v>119</v>
      </c>
      <c r="I145" s="15" t="s">
        <v>293</v>
      </c>
      <c r="J145" s="15" t="s">
        <v>112</v>
      </c>
      <c r="K145" s="15" t="s">
        <v>441</v>
      </c>
      <c r="L145" s="10" t="s">
        <v>112</v>
      </c>
      <c r="M145" s="10" t="s">
        <v>50</v>
      </c>
      <c r="N145" s="10" t="s">
        <v>50</v>
      </c>
      <c r="O145" s="10" t="s">
        <v>50</v>
      </c>
      <c r="P145" s="15"/>
      <c r="Q145" s="19"/>
    </row>
    <row r="146" spans="1:18" ht="30" customHeight="1" x14ac:dyDescent="0.3">
      <c r="A146" s="7"/>
      <c r="B146" s="19">
        <v>143</v>
      </c>
      <c r="C146" s="15">
        <v>2009</v>
      </c>
      <c r="D146" s="15" t="s">
        <v>416</v>
      </c>
      <c r="E146" s="19" t="s">
        <v>715</v>
      </c>
      <c r="F146" s="15" t="s">
        <v>1524</v>
      </c>
      <c r="G146" s="15" t="s">
        <v>484</v>
      </c>
      <c r="H146" s="19" t="s">
        <v>713</v>
      </c>
      <c r="I146" s="15" t="s">
        <v>714</v>
      </c>
      <c r="J146" s="15" t="s">
        <v>112</v>
      </c>
      <c r="K146" s="15" t="s">
        <v>893</v>
      </c>
      <c r="L146" s="10" t="s">
        <v>112</v>
      </c>
      <c r="M146" s="10" t="s">
        <v>50</v>
      </c>
      <c r="N146" s="10" t="s">
        <v>50</v>
      </c>
      <c r="O146" s="10" t="s">
        <v>50</v>
      </c>
      <c r="P146" s="15"/>
      <c r="Q146" s="19"/>
      <c r="R146" s="19"/>
    </row>
    <row r="147" spans="1:18" ht="30" customHeight="1" x14ac:dyDescent="0.3">
      <c r="A147" s="7"/>
      <c r="B147" s="19">
        <v>144</v>
      </c>
      <c r="C147" s="7">
        <v>2009</v>
      </c>
      <c r="D147" s="7" t="s">
        <v>347</v>
      </c>
      <c r="E147" s="19" t="s">
        <v>365</v>
      </c>
      <c r="F147" s="11" t="s">
        <v>1526</v>
      </c>
      <c r="G147" s="7" t="s">
        <v>484</v>
      </c>
      <c r="H147" s="7" t="s">
        <v>327</v>
      </c>
      <c r="I147" s="19" t="s">
        <v>366</v>
      </c>
      <c r="J147" s="11" t="s">
        <v>112</v>
      </c>
      <c r="K147" s="7" t="s">
        <v>893</v>
      </c>
      <c r="L147" s="10" t="s">
        <v>112</v>
      </c>
      <c r="M147" s="10" t="s">
        <v>112</v>
      </c>
      <c r="N147" s="10" t="s">
        <v>50</v>
      </c>
      <c r="O147" s="10" t="s">
        <v>1379</v>
      </c>
      <c r="P147" s="7" t="s">
        <v>112</v>
      </c>
      <c r="Q147" s="7" t="s">
        <v>1396</v>
      </c>
    </row>
    <row r="148" spans="1:18" ht="30" customHeight="1" x14ac:dyDescent="0.3">
      <c r="A148" s="7"/>
      <c r="B148" s="19">
        <v>145</v>
      </c>
      <c r="C148" s="7">
        <v>2009</v>
      </c>
      <c r="D148" s="7" t="s">
        <v>347</v>
      </c>
      <c r="E148" s="19" t="s">
        <v>363</v>
      </c>
      <c r="F148" s="11" t="s">
        <v>1527</v>
      </c>
      <c r="G148" s="7" t="s">
        <v>484</v>
      </c>
      <c r="H148" s="19" t="s">
        <v>14</v>
      </c>
      <c r="I148" s="19" t="s">
        <v>364</v>
      </c>
      <c r="J148" s="11" t="s">
        <v>112</v>
      </c>
      <c r="K148" s="7" t="s">
        <v>893</v>
      </c>
      <c r="L148" s="10" t="s">
        <v>112</v>
      </c>
      <c r="M148" s="10" t="s">
        <v>112</v>
      </c>
      <c r="N148" s="10" t="s">
        <v>50</v>
      </c>
      <c r="O148" s="10" t="s">
        <v>50</v>
      </c>
      <c r="P148" s="7" t="s">
        <v>112</v>
      </c>
      <c r="Q148" s="13"/>
    </row>
    <row r="149" spans="1:18" ht="30" customHeight="1" x14ac:dyDescent="0.3">
      <c r="A149" s="7"/>
      <c r="B149" s="19">
        <v>146</v>
      </c>
      <c r="C149" s="15">
        <v>2009</v>
      </c>
      <c r="D149" s="15" t="s">
        <v>660</v>
      </c>
      <c r="E149" s="15" t="s">
        <v>659</v>
      </c>
      <c r="F149" s="15" t="s">
        <v>1528</v>
      </c>
      <c r="G149" s="15" t="s">
        <v>483</v>
      </c>
      <c r="H149" s="15" t="s">
        <v>661</v>
      </c>
      <c r="I149" s="19" t="s">
        <v>53</v>
      </c>
      <c r="J149" s="15" t="s">
        <v>112</v>
      </c>
      <c r="K149" s="15" t="s">
        <v>893</v>
      </c>
      <c r="L149" s="10" t="s">
        <v>112</v>
      </c>
      <c r="M149" s="10" t="s">
        <v>112</v>
      </c>
      <c r="N149" s="10" t="s">
        <v>50</v>
      </c>
      <c r="O149" s="10" t="s">
        <v>50</v>
      </c>
      <c r="P149" s="15" t="s">
        <v>112</v>
      </c>
      <c r="Q149" s="15"/>
    </row>
    <row r="150" spans="1:18" ht="30" customHeight="1" x14ac:dyDescent="0.3">
      <c r="A150" s="7"/>
      <c r="B150" s="19">
        <v>147</v>
      </c>
      <c r="C150" s="7">
        <v>2009</v>
      </c>
      <c r="D150" s="7" t="s">
        <v>473</v>
      </c>
      <c r="E150" s="7" t="s">
        <v>472</v>
      </c>
      <c r="F150" s="11" t="s">
        <v>1529</v>
      </c>
      <c r="G150" s="7" t="s">
        <v>484</v>
      </c>
      <c r="H150" s="7" t="s">
        <v>337</v>
      </c>
      <c r="I150" s="7" t="s">
        <v>475</v>
      </c>
      <c r="J150" s="11" t="s">
        <v>112</v>
      </c>
      <c r="K150" s="7" t="s">
        <v>893</v>
      </c>
      <c r="L150" s="10" t="s">
        <v>112</v>
      </c>
      <c r="M150" s="10" t="s">
        <v>112</v>
      </c>
      <c r="N150" s="10" t="s">
        <v>50</v>
      </c>
      <c r="O150" s="10" t="s">
        <v>50</v>
      </c>
      <c r="P150" s="7" t="s">
        <v>112</v>
      </c>
      <c r="Q150" s="15" t="s">
        <v>1397</v>
      </c>
    </row>
    <row r="151" spans="1:18" ht="30" customHeight="1" x14ac:dyDescent="0.3">
      <c r="A151" s="7"/>
      <c r="B151" s="19">
        <v>148</v>
      </c>
      <c r="C151" s="15">
        <v>2009</v>
      </c>
      <c r="D151" s="15" t="s">
        <v>298</v>
      </c>
      <c r="E151" s="15" t="s">
        <v>309</v>
      </c>
      <c r="F151" s="15" t="s">
        <v>1530</v>
      </c>
      <c r="G151" s="15" t="s">
        <v>484</v>
      </c>
      <c r="H151" s="15" t="s">
        <v>14</v>
      </c>
      <c r="I151" s="15" t="s">
        <v>310</v>
      </c>
      <c r="J151" s="15" t="s">
        <v>112</v>
      </c>
      <c r="K151" s="15" t="s">
        <v>441</v>
      </c>
      <c r="L151" s="10" t="s">
        <v>50</v>
      </c>
      <c r="M151" s="10" t="s">
        <v>50</v>
      </c>
      <c r="N151" s="10" t="s">
        <v>50</v>
      </c>
      <c r="O151" s="10" t="s">
        <v>50</v>
      </c>
      <c r="P151" s="15"/>
      <c r="Q151" s="19"/>
    </row>
    <row r="152" spans="1:18" ht="30" customHeight="1" x14ac:dyDescent="0.3">
      <c r="A152" s="7"/>
      <c r="B152" s="19">
        <v>149</v>
      </c>
      <c r="C152" s="7">
        <v>2009</v>
      </c>
      <c r="D152" s="7" t="s">
        <v>300</v>
      </c>
      <c r="E152" s="19" t="s">
        <v>474</v>
      </c>
      <c r="F152" s="11" t="s">
        <v>1531</v>
      </c>
      <c r="G152" s="7" t="s">
        <v>484</v>
      </c>
      <c r="H152" s="7" t="s">
        <v>357</v>
      </c>
      <c r="I152" s="7" t="s">
        <v>476</v>
      </c>
      <c r="J152" s="11" t="s">
        <v>112</v>
      </c>
      <c r="K152" s="7" t="s">
        <v>893</v>
      </c>
      <c r="L152" s="10" t="s">
        <v>112</v>
      </c>
      <c r="M152" s="10" t="s">
        <v>112</v>
      </c>
      <c r="N152" s="10" t="s">
        <v>50</v>
      </c>
      <c r="O152" s="10" t="s">
        <v>50</v>
      </c>
      <c r="P152" s="7" t="s">
        <v>112</v>
      </c>
      <c r="Q152" s="19" t="s">
        <v>1399</v>
      </c>
    </row>
    <row r="153" spans="1:18" ht="30" customHeight="1" x14ac:dyDescent="0.3">
      <c r="A153" s="7"/>
      <c r="B153" s="19">
        <v>150</v>
      </c>
      <c r="C153" s="7">
        <v>2009</v>
      </c>
      <c r="D153" s="7" t="s">
        <v>974</v>
      </c>
      <c r="E153" s="7" t="s">
        <v>973</v>
      </c>
      <c r="F153" s="11" t="s">
        <v>1532</v>
      </c>
      <c r="G153" s="7" t="s">
        <v>972</v>
      </c>
      <c r="H153" s="7" t="s">
        <v>53</v>
      </c>
      <c r="I153" s="15" t="s">
        <v>53</v>
      </c>
      <c r="J153" s="11" t="s">
        <v>50</v>
      </c>
      <c r="K153" s="7" t="s">
        <v>975</v>
      </c>
      <c r="L153" s="10" t="s">
        <v>1430</v>
      </c>
      <c r="M153" s="10" t="s">
        <v>1430</v>
      </c>
      <c r="N153" s="10" t="s">
        <v>1430</v>
      </c>
      <c r="O153" s="10" t="s">
        <v>1430</v>
      </c>
      <c r="P153" s="7"/>
      <c r="Q153" s="7"/>
    </row>
    <row r="154" spans="1:18" ht="30" customHeight="1" x14ac:dyDescent="0.3">
      <c r="A154" s="7"/>
      <c r="B154" s="19">
        <v>151</v>
      </c>
      <c r="C154" s="15">
        <v>2009</v>
      </c>
      <c r="D154" s="15" t="s">
        <v>752</v>
      </c>
      <c r="E154" s="15" t="s">
        <v>751</v>
      </c>
      <c r="F154" s="15" t="s">
        <v>1533</v>
      </c>
      <c r="G154" s="15" t="s">
        <v>405</v>
      </c>
      <c r="H154" s="15" t="s">
        <v>53</v>
      </c>
      <c r="I154" s="15" t="s">
        <v>53</v>
      </c>
      <c r="J154" s="15" t="s">
        <v>112</v>
      </c>
      <c r="K154" s="15" t="s">
        <v>893</v>
      </c>
      <c r="L154" s="10" t="s">
        <v>50</v>
      </c>
      <c r="M154" s="10" t="s">
        <v>50</v>
      </c>
      <c r="N154" s="10" t="s">
        <v>50</v>
      </c>
      <c r="O154" s="10" t="s">
        <v>50</v>
      </c>
      <c r="P154" s="15"/>
      <c r="Q154" s="19"/>
    </row>
    <row r="155" spans="1:18" ht="30" customHeight="1" x14ac:dyDescent="0.3">
      <c r="A155" s="7"/>
      <c r="B155" s="19">
        <v>152</v>
      </c>
      <c r="C155" s="7">
        <v>2009</v>
      </c>
      <c r="D155" s="7" t="s">
        <v>295</v>
      </c>
      <c r="E155" s="7" t="s">
        <v>294</v>
      </c>
      <c r="F155" s="11" t="s">
        <v>1534</v>
      </c>
      <c r="G155" s="7" t="s">
        <v>484</v>
      </c>
      <c r="H155" s="7" t="s">
        <v>119</v>
      </c>
      <c r="I155" s="7" t="s">
        <v>296</v>
      </c>
      <c r="J155" s="11" t="s">
        <v>112</v>
      </c>
      <c r="K155" s="7" t="s">
        <v>441</v>
      </c>
      <c r="L155" s="10" t="s">
        <v>112</v>
      </c>
      <c r="M155" s="10" t="s">
        <v>50</v>
      </c>
      <c r="N155" s="10" t="s">
        <v>112</v>
      </c>
      <c r="O155" s="10" t="s">
        <v>50</v>
      </c>
      <c r="P155" s="19" t="s">
        <v>112</v>
      </c>
      <c r="Q155" s="19" t="s">
        <v>1398</v>
      </c>
    </row>
    <row r="156" spans="1:18" ht="30" customHeight="1" x14ac:dyDescent="0.3">
      <c r="A156" s="7"/>
      <c r="B156" s="19">
        <v>153</v>
      </c>
      <c r="C156" s="15">
        <v>2009</v>
      </c>
      <c r="D156" s="15" t="s">
        <v>1107</v>
      </c>
      <c r="E156" s="15" t="s">
        <v>1106</v>
      </c>
      <c r="F156" s="15" t="s">
        <v>1536</v>
      </c>
      <c r="G156" s="15" t="s">
        <v>484</v>
      </c>
      <c r="H156" s="15" t="s">
        <v>12</v>
      </c>
      <c r="I156" s="15" t="s">
        <v>1108</v>
      </c>
      <c r="J156" s="15" t="s">
        <v>112</v>
      </c>
      <c r="K156" s="15" t="s">
        <v>1050</v>
      </c>
      <c r="L156" s="10" t="s">
        <v>112</v>
      </c>
      <c r="M156" s="10" t="s">
        <v>112</v>
      </c>
      <c r="N156" s="10" t="s">
        <v>50</v>
      </c>
      <c r="O156" s="10" t="s">
        <v>112</v>
      </c>
      <c r="P156" s="15" t="s">
        <v>112</v>
      </c>
      <c r="Q156" s="19" t="s">
        <v>1355</v>
      </c>
    </row>
    <row r="157" spans="1:18" ht="30" customHeight="1" x14ac:dyDescent="0.3">
      <c r="A157" s="7"/>
      <c r="B157" s="19">
        <v>154</v>
      </c>
      <c r="C157" s="7">
        <v>2009</v>
      </c>
      <c r="D157" s="7" t="s">
        <v>125</v>
      </c>
      <c r="E157" s="19" t="s">
        <v>124</v>
      </c>
      <c r="F157" s="11" t="s">
        <v>1537</v>
      </c>
      <c r="G157" s="7" t="s">
        <v>484</v>
      </c>
      <c r="H157" s="19" t="s">
        <v>110</v>
      </c>
      <c r="I157" s="7" t="s">
        <v>126</v>
      </c>
      <c r="J157" s="11" t="s">
        <v>112</v>
      </c>
      <c r="K157" s="7" t="s">
        <v>441</v>
      </c>
      <c r="L157" s="10" t="s">
        <v>112</v>
      </c>
      <c r="M157" s="10" t="s">
        <v>50</v>
      </c>
      <c r="N157" s="10" t="s">
        <v>50</v>
      </c>
      <c r="O157" s="10" t="s">
        <v>50</v>
      </c>
      <c r="P157" s="7"/>
      <c r="Q157" s="19"/>
    </row>
    <row r="158" spans="1:18" ht="30" customHeight="1" x14ac:dyDescent="0.3">
      <c r="A158" s="7"/>
      <c r="B158" s="19">
        <v>155</v>
      </c>
      <c r="C158" s="7">
        <v>2009</v>
      </c>
      <c r="D158" s="7" t="s">
        <v>1303</v>
      </c>
      <c r="E158" s="7" t="s">
        <v>1302</v>
      </c>
      <c r="F158" s="11" t="s">
        <v>1539</v>
      </c>
      <c r="G158" s="7" t="s">
        <v>483</v>
      </c>
      <c r="H158" s="7" t="s">
        <v>1304</v>
      </c>
      <c r="I158" s="14" t="s">
        <v>53</v>
      </c>
      <c r="J158" s="11" t="s">
        <v>112</v>
      </c>
      <c r="K158" s="7" t="s">
        <v>1287</v>
      </c>
      <c r="L158" s="10" t="s">
        <v>50</v>
      </c>
      <c r="M158" s="10" t="s">
        <v>50</v>
      </c>
      <c r="N158" s="10" t="s">
        <v>50</v>
      </c>
      <c r="O158" s="10" t="s">
        <v>50</v>
      </c>
      <c r="P158" s="7"/>
      <c r="Q158" s="11"/>
    </row>
    <row r="159" spans="1:18" ht="30" customHeight="1" x14ac:dyDescent="0.3">
      <c r="A159" s="7"/>
      <c r="B159" s="19">
        <v>156</v>
      </c>
      <c r="C159" s="15">
        <v>2009</v>
      </c>
      <c r="D159" s="15" t="s">
        <v>1303</v>
      </c>
      <c r="E159" s="19" t="s">
        <v>1323</v>
      </c>
      <c r="F159" s="15" t="s">
        <v>1538</v>
      </c>
      <c r="G159" s="15" t="s">
        <v>882</v>
      </c>
      <c r="H159" s="19" t="s">
        <v>53</v>
      </c>
      <c r="I159" s="14" t="s">
        <v>1324</v>
      </c>
      <c r="J159" s="15" t="s">
        <v>112</v>
      </c>
      <c r="K159" s="15" t="s">
        <v>1287</v>
      </c>
      <c r="L159" s="10" t="s">
        <v>50</v>
      </c>
      <c r="M159" s="10" t="s">
        <v>2168</v>
      </c>
      <c r="N159" s="10" t="s">
        <v>2168</v>
      </c>
      <c r="O159" s="10" t="s">
        <v>2168</v>
      </c>
      <c r="P159" s="15"/>
      <c r="Q159" s="15"/>
    </row>
    <row r="160" spans="1:18" ht="30" customHeight="1" x14ac:dyDescent="0.3">
      <c r="A160" s="7"/>
      <c r="B160" s="19">
        <v>157</v>
      </c>
      <c r="C160" s="7">
        <v>2009</v>
      </c>
      <c r="D160" s="7" t="s">
        <v>2411</v>
      </c>
      <c r="E160" s="7" t="s">
        <v>801</v>
      </c>
      <c r="F160" s="11" t="s">
        <v>1540</v>
      </c>
      <c r="G160" s="7" t="s">
        <v>483</v>
      </c>
      <c r="H160" s="7" t="s">
        <v>645</v>
      </c>
      <c r="I160" s="19" t="s">
        <v>53</v>
      </c>
      <c r="J160" s="11" t="s">
        <v>112</v>
      </c>
      <c r="K160" s="7" t="s">
        <v>893</v>
      </c>
      <c r="L160" s="10" t="s">
        <v>112</v>
      </c>
      <c r="M160" s="10" t="s">
        <v>50</v>
      </c>
      <c r="N160" s="10" t="s">
        <v>50</v>
      </c>
      <c r="O160" s="10" t="s">
        <v>50</v>
      </c>
      <c r="P160" s="7"/>
      <c r="Q160" s="7"/>
    </row>
    <row r="161" spans="1:18" ht="30" customHeight="1" x14ac:dyDescent="0.3">
      <c r="A161" s="7"/>
      <c r="B161" s="19">
        <v>158</v>
      </c>
      <c r="C161" s="15">
        <v>2009</v>
      </c>
      <c r="D161" s="15" t="s">
        <v>166</v>
      </c>
      <c r="E161" s="19" t="s">
        <v>164</v>
      </c>
      <c r="F161" s="15" t="s">
        <v>1541</v>
      </c>
      <c r="G161" s="15" t="s">
        <v>484</v>
      </c>
      <c r="H161" s="19" t="s">
        <v>110</v>
      </c>
      <c r="I161" s="15" t="s">
        <v>165</v>
      </c>
      <c r="J161" s="15" t="s">
        <v>112</v>
      </c>
      <c r="K161" s="15" t="s">
        <v>441</v>
      </c>
      <c r="L161" s="10" t="s">
        <v>112</v>
      </c>
      <c r="M161" s="10" t="s">
        <v>50</v>
      </c>
      <c r="N161" s="10" t="s">
        <v>50</v>
      </c>
      <c r="O161" s="10" t="s">
        <v>50</v>
      </c>
      <c r="P161" s="15"/>
      <c r="Q161" s="15"/>
    </row>
    <row r="162" spans="1:18" ht="30" customHeight="1" x14ac:dyDescent="0.3">
      <c r="A162" s="7"/>
      <c r="B162" s="19">
        <v>159</v>
      </c>
      <c r="C162" s="15">
        <v>2009</v>
      </c>
      <c r="D162" s="15" t="s">
        <v>1192</v>
      </c>
      <c r="E162" s="15" t="s">
        <v>1191</v>
      </c>
      <c r="F162" s="15" t="s">
        <v>1542</v>
      </c>
      <c r="G162" s="15" t="s">
        <v>483</v>
      </c>
      <c r="H162" s="16" t="s">
        <v>1193</v>
      </c>
      <c r="I162" s="15" t="s">
        <v>53</v>
      </c>
      <c r="J162" s="15" t="s">
        <v>112</v>
      </c>
      <c r="K162" s="15" t="s">
        <v>1050</v>
      </c>
      <c r="L162" s="10" t="s">
        <v>112</v>
      </c>
      <c r="M162" s="10" t="s">
        <v>50</v>
      </c>
      <c r="N162" s="10" t="s">
        <v>50</v>
      </c>
      <c r="O162" s="10" t="s">
        <v>50</v>
      </c>
      <c r="P162" s="15"/>
      <c r="Q162" s="16" t="s">
        <v>1372</v>
      </c>
    </row>
    <row r="163" spans="1:18" ht="30" customHeight="1" x14ac:dyDescent="0.3">
      <c r="A163" s="7"/>
      <c r="B163" s="19">
        <v>160</v>
      </c>
      <c r="C163" s="15">
        <v>2009</v>
      </c>
      <c r="D163" s="15" t="s">
        <v>571</v>
      </c>
      <c r="E163" s="15" t="s">
        <v>650</v>
      </c>
      <c r="F163" s="15" t="s">
        <v>1543</v>
      </c>
      <c r="G163" s="15" t="s">
        <v>484</v>
      </c>
      <c r="H163" s="15" t="s">
        <v>651</v>
      </c>
      <c r="I163" s="15" t="s">
        <v>53</v>
      </c>
      <c r="J163" s="15" t="s">
        <v>112</v>
      </c>
      <c r="K163" s="15" t="s">
        <v>893</v>
      </c>
      <c r="L163" s="10" t="s">
        <v>112</v>
      </c>
      <c r="M163" s="10" t="s">
        <v>50</v>
      </c>
      <c r="N163" s="10" t="s">
        <v>50</v>
      </c>
      <c r="O163" s="10" t="s">
        <v>50</v>
      </c>
      <c r="P163" s="15"/>
      <c r="Q163" s="15" t="s">
        <v>1910</v>
      </c>
    </row>
    <row r="164" spans="1:18" ht="30" customHeight="1" x14ac:dyDescent="0.3">
      <c r="A164" s="7"/>
      <c r="B164" s="19">
        <v>161</v>
      </c>
      <c r="C164" s="7">
        <v>2009</v>
      </c>
      <c r="D164" s="7" t="s">
        <v>571</v>
      </c>
      <c r="E164" s="7" t="s">
        <v>572</v>
      </c>
      <c r="F164" s="11" t="s">
        <v>1544</v>
      </c>
      <c r="G164" s="7" t="s">
        <v>483</v>
      </c>
      <c r="H164" s="7" t="s">
        <v>573</v>
      </c>
      <c r="I164" s="19" t="s">
        <v>53</v>
      </c>
      <c r="J164" s="11" t="s">
        <v>112</v>
      </c>
      <c r="K164" s="7" t="s">
        <v>893</v>
      </c>
      <c r="L164" s="10" t="s">
        <v>112</v>
      </c>
      <c r="M164" s="10" t="s">
        <v>112</v>
      </c>
      <c r="N164" s="10" t="s">
        <v>50</v>
      </c>
      <c r="O164" s="10" t="s">
        <v>112</v>
      </c>
      <c r="P164" s="19" t="s">
        <v>112</v>
      </c>
      <c r="Q164" s="7" t="s">
        <v>1915</v>
      </c>
    </row>
    <row r="165" spans="1:18" ht="30" customHeight="1" x14ac:dyDescent="0.3">
      <c r="A165" s="7"/>
      <c r="B165" s="19">
        <v>162</v>
      </c>
      <c r="C165" s="15">
        <v>2009</v>
      </c>
      <c r="D165" s="15" t="s">
        <v>176</v>
      </c>
      <c r="E165" s="15" t="s">
        <v>175</v>
      </c>
      <c r="F165" s="15" t="s">
        <v>1545</v>
      </c>
      <c r="G165" s="15" t="s">
        <v>484</v>
      </c>
      <c r="H165" s="15" t="s">
        <v>110</v>
      </c>
      <c r="I165" s="19" t="s">
        <v>177</v>
      </c>
      <c r="J165" s="15" t="s">
        <v>112</v>
      </c>
      <c r="K165" s="15" t="s">
        <v>441</v>
      </c>
      <c r="L165" s="10" t="s">
        <v>112</v>
      </c>
      <c r="M165" s="10" t="s">
        <v>50</v>
      </c>
      <c r="N165" s="10" t="s">
        <v>50</v>
      </c>
      <c r="O165" s="10" t="s">
        <v>50</v>
      </c>
      <c r="P165" s="19"/>
      <c r="Q165" s="15"/>
    </row>
    <row r="166" spans="1:18" ht="30" customHeight="1" x14ac:dyDescent="0.3">
      <c r="A166" s="7"/>
      <c r="B166" s="19">
        <v>163</v>
      </c>
      <c r="C166" s="7">
        <v>2009</v>
      </c>
      <c r="D166" s="7" t="s">
        <v>428</v>
      </c>
      <c r="E166" s="7" t="s">
        <v>427</v>
      </c>
      <c r="F166" s="11" t="s">
        <v>1546</v>
      </c>
      <c r="G166" s="7" t="s">
        <v>405</v>
      </c>
      <c r="H166" s="7" t="s">
        <v>53</v>
      </c>
      <c r="I166" s="19" t="s">
        <v>53</v>
      </c>
      <c r="J166" s="11" t="s">
        <v>112</v>
      </c>
      <c r="K166" s="7" t="s">
        <v>893</v>
      </c>
      <c r="L166" s="10" t="s">
        <v>112</v>
      </c>
      <c r="M166" s="10" t="s">
        <v>2168</v>
      </c>
      <c r="N166" s="10" t="s">
        <v>2168</v>
      </c>
      <c r="O166" s="10" t="s">
        <v>2168</v>
      </c>
      <c r="P166" s="19"/>
      <c r="Q166" s="7"/>
    </row>
    <row r="167" spans="1:18" ht="30" customHeight="1" x14ac:dyDescent="0.3">
      <c r="A167" s="7"/>
      <c r="B167" s="19">
        <v>164</v>
      </c>
      <c r="C167" s="15">
        <v>2009</v>
      </c>
      <c r="D167" s="15" t="s">
        <v>36</v>
      </c>
      <c r="E167" s="19" t="s">
        <v>544</v>
      </c>
      <c r="F167" s="15" t="s">
        <v>1547</v>
      </c>
      <c r="G167" s="15" t="s">
        <v>478</v>
      </c>
      <c r="H167" s="19" t="s">
        <v>53</v>
      </c>
      <c r="I167" s="15" t="s">
        <v>53</v>
      </c>
      <c r="J167" s="15" t="s">
        <v>112</v>
      </c>
      <c r="K167" s="15" t="s">
        <v>893</v>
      </c>
      <c r="L167" s="10" t="s">
        <v>112</v>
      </c>
      <c r="M167" s="10" t="s">
        <v>2168</v>
      </c>
      <c r="N167" s="10" t="s">
        <v>2168</v>
      </c>
      <c r="O167" s="10" t="s">
        <v>2168</v>
      </c>
      <c r="P167" s="19"/>
      <c r="Q167" s="15"/>
    </row>
    <row r="168" spans="1:18" ht="43.2" customHeight="1" x14ac:dyDescent="0.3">
      <c r="A168" s="7"/>
      <c r="B168" s="19">
        <v>165</v>
      </c>
      <c r="C168" s="7">
        <v>2009</v>
      </c>
      <c r="D168" s="7" t="s">
        <v>249</v>
      </c>
      <c r="E168" s="7" t="s">
        <v>247</v>
      </c>
      <c r="F168" s="11" t="s">
        <v>1548</v>
      </c>
      <c r="G168" s="7" t="s">
        <v>484</v>
      </c>
      <c r="H168" s="7" t="s">
        <v>119</v>
      </c>
      <c r="I168" s="7" t="s">
        <v>248</v>
      </c>
      <c r="J168" s="11" t="s">
        <v>112</v>
      </c>
      <c r="K168" s="7" t="s">
        <v>441</v>
      </c>
      <c r="L168" s="10" t="s">
        <v>112</v>
      </c>
      <c r="M168" s="10" t="s">
        <v>50</v>
      </c>
      <c r="N168" s="10" t="s">
        <v>50</v>
      </c>
      <c r="O168" s="10" t="s">
        <v>50</v>
      </c>
      <c r="P168" s="19"/>
      <c r="Q168" s="15"/>
    </row>
    <row r="169" spans="1:18" ht="43.2" x14ac:dyDescent="0.3">
      <c r="A169" s="7"/>
      <c r="B169" s="19">
        <v>166</v>
      </c>
      <c r="C169" s="7">
        <v>2009</v>
      </c>
      <c r="D169" s="7" t="s">
        <v>336</v>
      </c>
      <c r="E169" s="19" t="s">
        <v>805</v>
      </c>
      <c r="F169" s="11" t="s">
        <v>1550</v>
      </c>
      <c r="G169" s="7" t="s">
        <v>483</v>
      </c>
      <c r="H169" s="19" t="s">
        <v>645</v>
      </c>
      <c r="I169" s="13" t="s">
        <v>53</v>
      </c>
      <c r="J169" s="11" t="s">
        <v>112</v>
      </c>
      <c r="K169" s="7" t="s">
        <v>893</v>
      </c>
      <c r="L169" s="10" t="s">
        <v>112</v>
      </c>
      <c r="M169" s="10" t="s">
        <v>50</v>
      </c>
      <c r="N169" s="10" t="s">
        <v>50</v>
      </c>
      <c r="O169" s="10" t="s">
        <v>50</v>
      </c>
      <c r="P169" s="19"/>
      <c r="Q169" s="19"/>
    </row>
    <row r="170" spans="1:18" ht="28.8" customHeight="1" x14ac:dyDescent="0.3">
      <c r="A170" s="7"/>
      <c r="B170" s="19">
        <v>167</v>
      </c>
      <c r="C170" s="7">
        <v>2009</v>
      </c>
      <c r="D170" s="7" t="s">
        <v>336</v>
      </c>
      <c r="E170" s="7" t="s">
        <v>644</v>
      </c>
      <c r="F170" s="11" t="s">
        <v>1551</v>
      </c>
      <c r="G170" s="7" t="s">
        <v>483</v>
      </c>
      <c r="H170" s="7" t="s">
        <v>645</v>
      </c>
      <c r="I170" s="13" t="s">
        <v>53</v>
      </c>
      <c r="J170" s="11" t="s">
        <v>112</v>
      </c>
      <c r="K170" s="7" t="s">
        <v>893</v>
      </c>
      <c r="L170" s="10" t="s">
        <v>112</v>
      </c>
      <c r="M170" s="10" t="s">
        <v>50</v>
      </c>
      <c r="N170" s="10" t="s">
        <v>50</v>
      </c>
      <c r="O170" s="10" t="s">
        <v>50</v>
      </c>
      <c r="P170" s="19"/>
      <c r="Q170" s="7"/>
    </row>
    <row r="171" spans="1:18" ht="39.6" customHeight="1" x14ac:dyDescent="0.3">
      <c r="A171" s="7"/>
      <c r="B171" s="19">
        <v>168</v>
      </c>
      <c r="C171" s="7">
        <v>2009</v>
      </c>
      <c r="D171" s="7" t="s">
        <v>336</v>
      </c>
      <c r="E171" s="19" t="s">
        <v>335</v>
      </c>
      <c r="F171" s="11" t="s">
        <v>1549</v>
      </c>
      <c r="G171" s="7" t="s">
        <v>484</v>
      </c>
      <c r="H171" s="19" t="s">
        <v>337</v>
      </c>
      <c r="I171" s="7" t="s">
        <v>338</v>
      </c>
      <c r="J171" s="11" t="s">
        <v>112</v>
      </c>
      <c r="K171" s="7" t="s">
        <v>893</v>
      </c>
      <c r="L171" s="10" t="s">
        <v>112</v>
      </c>
      <c r="M171" s="10" t="s">
        <v>50</v>
      </c>
      <c r="N171" s="10" t="s">
        <v>50</v>
      </c>
      <c r="O171" s="10" t="s">
        <v>50</v>
      </c>
      <c r="P171" s="7"/>
      <c r="Q171" s="7"/>
    </row>
    <row r="172" spans="1:18" ht="57.6" customHeight="1" x14ac:dyDescent="0.3">
      <c r="A172" s="7"/>
      <c r="B172" s="19">
        <v>169</v>
      </c>
      <c r="C172" s="7">
        <v>2010</v>
      </c>
      <c r="D172" s="7" t="s">
        <v>434</v>
      </c>
      <c r="E172" s="2" t="s">
        <v>432</v>
      </c>
      <c r="F172" s="19" t="s">
        <v>2438</v>
      </c>
      <c r="G172" s="19" t="s">
        <v>483</v>
      </c>
      <c r="H172" s="19" t="s">
        <v>2430</v>
      </c>
      <c r="I172" s="15" t="s">
        <v>53</v>
      </c>
      <c r="J172" s="11" t="s">
        <v>112</v>
      </c>
      <c r="K172" s="7" t="s">
        <v>2323</v>
      </c>
      <c r="L172" s="10" t="s">
        <v>50</v>
      </c>
      <c r="M172" s="10" t="s">
        <v>50</v>
      </c>
      <c r="N172" s="10" t="s">
        <v>50</v>
      </c>
      <c r="O172" s="10" t="s">
        <v>50</v>
      </c>
      <c r="P172" s="7"/>
      <c r="Q172" s="11"/>
      <c r="R172" s="19"/>
    </row>
    <row r="173" spans="1:18" ht="57.6" customHeight="1" x14ac:dyDescent="0.3">
      <c r="A173" s="7"/>
      <c r="B173" s="19">
        <v>170</v>
      </c>
      <c r="C173" s="15">
        <v>2010</v>
      </c>
      <c r="D173" s="15" t="s">
        <v>2176</v>
      </c>
      <c r="E173" s="15" t="s">
        <v>2173</v>
      </c>
      <c r="F173" s="15" t="s">
        <v>2174</v>
      </c>
      <c r="G173" s="15" t="s">
        <v>483</v>
      </c>
      <c r="H173" s="15" t="s">
        <v>2175</v>
      </c>
      <c r="I173" s="15" t="s">
        <v>53</v>
      </c>
      <c r="J173" s="15" t="s">
        <v>112</v>
      </c>
      <c r="K173" s="15" t="s">
        <v>2057</v>
      </c>
      <c r="L173" s="10" t="s">
        <v>112</v>
      </c>
      <c r="M173" s="10" t="s">
        <v>50</v>
      </c>
      <c r="N173" s="10" t="s">
        <v>50</v>
      </c>
      <c r="O173" s="10" t="s">
        <v>50</v>
      </c>
      <c r="P173" s="15"/>
      <c r="Q173" s="19"/>
      <c r="R173" s="19"/>
    </row>
    <row r="174" spans="1:18" ht="28.8" customHeight="1" x14ac:dyDescent="0.3">
      <c r="A174" s="7"/>
      <c r="B174" s="19">
        <v>171</v>
      </c>
      <c r="C174" s="7">
        <v>2010</v>
      </c>
      <c r="D174" s="7" t="s">
        <v>608</v>
      </c>
      <c r="E174" s="7" t="s">
        <v>606</v>
      </c>
      <c r="F174" s="11" t="s">
        <v>1552</v>
      </c>
      <c r="G174" s="7" t="s">
        <v>483</v>
      </c>
      <c r="H174" s="7" t="s">
        <v>607</v>
      </c>
      <c r="I174" s="7" t="s">
        <v>53</v>
      </c>
      <c r="J174" s="11" t="s">
        <v>112</v>
      </c>
      <c r="K174" s="7" t="s">
        <v>893</v>
      </c>
      <c r="L174" s="10" t="s">
        <v>112</v>
      </c>
      <c r="M174" s="10" t="s">
        <v>112</v>
      </c>
      <c r="N174" s="10" t="s">
        <v>50</v>
      </c>
      <c r="O174" s="10" t="s">
        <v>50</v>
      </c>
      <c r="P174" s="7" t="s">
        <v>112</v>
      </c>
      <c r="Q174" s="19" t="s">
        <v>609</v>
      </c>
    </row>
    <row r="175" spans="1:18" ht="43.2" customHeight="1" x14ac:dyDescent="0.3">
      <c r="A175" s="7"/>
      <c r="B175" s="19">
        <v>172</v>
      </c>
      <c r="C175" s="7">
        <v>2010</v>
      </c>
      <c r="D175" s="7" t="s">
        <v>416</v>
      </c>
      <c r="E175" s="7" t="s">
        <v>673</v>
      </c>
      <c r="F175" s="11" t="s">
        <v>1553</v>
      </c>
      <c r="G175" s="7" t="s">
        <v>483</v>
      </c>
      <c r="H175" s="7" t="s">
        <v>674</v>
      </c>
      <c r="I175" s="19" t="s">
        <v>53</v>
      </c>
      <c r="J175" s="11" t="s">
        <v>112</v>
      </c>
      <c r="K175" s="7" t="s">
        <v>893</v>
      </c>
      <c r="L175" s="10" t="s">
        <v>112</v>
      </c>
      <c r="M175" s="10" t="s">
        <v>50</v>
      </c>
      <c r="N175" s="10" t="s">
        <v>112</v>
      </c>
      <c r="O175" s="10" t="s">
        <v>50</v>
      </c>
      <c r="P175" s="19" t="s">
        <v>112</v>
      </c>
      <c r="Q175" s="19" t="s">
        <v>1418</v>
      </c>
    </row>
    <row r="176" spans="1:18" ht="43.2" customHeight="1" x14ac:dyDescent="0.3">
      <c r="A176" s="7"/>
      <c r="B176" s="19">
        <v>173</v>
      </c>
      <c r="C176" s="7">
        <v>2010</v>
      </c>
      <c r="D176" s="7" t="s">
        <v>416</v>
      </c>
      <c r="E176" s="2" t="s">
        <v>2443</v>
      </c>
      <c r="F176" s="19" t="s">
        <v>2444</v>
      </c>
      <c r="G176" s="19" t="s">
        <v>483</v>
      </c>
      <c r="H176" s="19" t="s">
        <v>2430</v>
      </c>
      <c r="I176" s="7" t="s">
        <v>53</v>
      </c>
      <c r="J176" s="11" t="s">
        <v>112</v>
      </c>
      <c r="K176" s="7" t="s">
        <v>2323</v>
      </c>
      <c r="L176" s="10" t="s">
        <v>112</v>
      </c>
      <c r="M176" s="10" t="s">
        <v>50</v>
      </c>
      <c r="N176" s="10" t="s">
        <v>50</v>
      </c>
      <c r="O176" s="10" t="s">
        <v>50</v>
      </c>
      <c r="P176" s="7"/>
      <c r="Q176" s="7" t="s">
        <v>2445</v>
      </c>
      <c r="R176" s="19"/>
    </row>
    <row r="177" spans="1:18" ht="28.8" customHeight="1" x14ac:dyDescent="0.3">
      <c r="A177" s="7"/>
      <c r="B177" s="19">
        <v>174</v>
      </c>
      <c r="C177" s="7">
        <v>2010</v>
      </c>
      <c r="D177" s="7" t="s">
        <v>347</v>
      </c>
      <c r="E177" s="7" t="s">
        <v>348</v>
      </c>
      <c r="F177" s="11" t="s">
        <v>1525</v>
      </c>
      <c r="G177" s="7" t="s">
        <v>484</v>
      </c>
      <c r="H177" s="7" t="s">
        <v>12</v>
      </c>
      <c r="I177" s="15" t="s">
        <v>349</v>
      </c>
      <c r="J177" s="11" t="s">
        <v>112</v>
      </c>
      <c r="K177" s="7" t="s">
        <v>893</v>
      </c>
      <c r="L177" s="10" t="s">
        <v>112</v>
      </c>
      <c r="M177" s="10" t="s">
        <v>112</v>
      </c>
      <c r="N177" s="10" t="s">
        <v>50</v>
      </c>
      <c r="O177" s="10" t="s">
        <v>1379</v>
      </c>
      <c r="P177" s="7" t="s">
        <v>112</v>
      </c>
      <c r="Q177" s="7" t="s">
        <v>1395</v>
      </c>
    </row>
    <row r="178" spans="1:18" ht="57.6" customHeight="1" x14ac:dyDescent="0.3">
      <c r="A178" s="7"/>
      <c r="B178" s="19">
        <v>175</v>
      </c>
      <c r="C178" s="7">
        <v>2010</v>
      </c>
      <c r="D178" s="7" t="s">
        <v>590</v>
      </c>
      <c r="E178" s="7" t="s">
        <v>588</v>
      </c>
      <c r="F178" s="11" t="s">
        <v>1555</v>
      </c>
      <c r="G178" s="7" t="s">
        <v>483</v>
      </c>
      <c r="H178" s="7" t="s">
        <v>589</v>
      </c>
      <c r="I178" s="13" t="s">
        <v>53</v>
      </c>
      <c r="J178" s="11" t="s">
        <v>112</v>
      </c>
      <c r="K178" s="7" t="s">
        <v>893</v>
      </c>
      <c r="L178" s="10" t="s">
        <v>112</v>
      </c>
      <c r="M178" s="10" t="s">
        <v>112</v>
      </c>
      <c r="N178" s="10" t="s">
        <v>50</v>
      </c>
      <c r="O178" s="10" t="s">
        <v>50</v>
      </c>
      <c r="P178" s="7" t="s">
        <v>112</v>
      </c>
      <c r="Q178" s="7" t="s">
        <v>1925</v>
      </c>
    </row>
    <row r="179" spans="1:18" ht="43.2" customHeight="1" x14ac:dyDescent="0.3">
      <c r="A179" s="7"/>
      <c r="B179" s="19">
        <v>176</v>
      </c>
      <c r="C179" s="7">
        <v>2010</v>
      </c>
      <c r="D179" s="7" t="s">
        <v>1118</v>
      </c>
      <c r="E179" s="7" t="s">
        <v>1117</v>
      </c>
      <c r="F179" s="11" t="s">
        <v>1556</v>
      </c>
      <c r="G179" s="7" t="s">
        <v>484</v>
      </c>
      <c r="H179" s="7" t="s">
        <v>104</v>
      </c>
      <c r="I179" s="7" t="s">
        <v>1119</v>
      </c>
      <c r="J179" s="11" t="s">
        <v>112</v>
      </c>
      <c r="K179" s="7" t="s">
        <v>1050</v>
      </c>
      <c r="L179" s="10" t="s">
        <v>50</v>
      </c>
      <c r="M179" s="10" t="s">
        <v>50</v>
      </c>
      <c r="N179" s="10" t="s">
        <v>50</v>
      </c>
      <c r="O179" s="10" t="s">
        <v>50</v>
      </c>
      <c r="P179" s="7"/>
      <c r="Q179" s="7"/>
    </row>
    <row r="180" spans="1:18" ht="72" customHeight="1" x14ac:dyDescent="0.3">
      <c r="A180" s="7"/>
      <c r="B180" s="19">
        <v>177</v>
      </c>
      <c r="C180" s="7">
        <v>2010</v>
      </c>
      <c r="D180" s="7" t="s">
        <v>490</v>
      </c>
      <c r="E180" s="2" t="s">
        <v>491</v>
      </c>
      <c r="F180" s="19" t="s">
        <v>1557</v>
      </c>
      <c r="G180" s="19" t="s">
        <v>483</v>
      </c>
      <c r="H180" s="19" t="s">
        <v>2430</v>
      </c>
      <c r="I180" s="19" t="s">
        <v>53</v>
      </c>
      <c r="J180" s="11" t="s">
        <v>50</v>
      </c>
      <c r="K180" s="7" t="s">
        <v>893</v>
      </c>
      <c r="L180" s="10" t="s">
        <v>112</v>
      </c>
      <c r="M180" s="10" t="s">
        <v>50</v>
      </c>
      <c r="N180" s="10" t="s">
        <v>50</v>
      </c>
      <c r="O180" s="10" t="s">
        <v>50</v>
      </c>
      <c r="P180" s="7"/>
      <c r="Q180" s="7"/>
      <c r="R180" s="19"/>
    </row>
    <row r="181" spans="1:18" ht="28.8" customHeight="1" x14ac:dyDescent="0.3">
      <c r="A181" s="7"/>
      <c r="B181" s="19">
        <v>178</v>
      </c>
      <c r="C181" s="7">
        <v>2010</v>
      </c>
      <c r="D181" s="7" t="s">
        <v>430</v>
      </c>
      <c r="E181" s="7" t="s">
        <v>429</v>
      </c>
      <c r="F181" s="11" t="s">
        <v>1558</v>
      </c>
      <c r="G181" s="7" t="s">
        <v>484</v>
      </c>
      <c r="H181" s="7" t="s">
        <v>17</v>
      </c>
      <c r="I181" s="19" t="s">
        <v>431</v>
      </c>
      <c r="J181" s="11" t="s">
        <v>50</v>
      </c>
      <c r="K181" s="7" t="s">
        <v>893</v>
      </c>
      <c r="L181" s="10" t="s">
        <v>1430</v>
      </c>
      <c r="M181" s="10" t="s">
        <v>1430</v>
      </c>
      <c r="N181" s="10" t="s">
        <v>1430</v>
      </c>
      <c r="O181" s="10" t="s">
        <v>1430</v>
      </c>
      <c r="P181" s="7"/>
      <c r="Q181" s="8"/>
      <c r="R181" s="19"/>
    </row>
    <row r="182" spans="1:18" ht="43.2" customHeight="1" x14ac:dyDescent="0.3">
      <c r="A182" s="7"/>
      <c r="B182" s="19">
        <v>179</v>
      </c>
      <c r="C182" s="7">
        <v>2010</v>
      </c>
      <c r="D182" s="7" t="s">
        <v>13</v>
      </c>
      <c r="E182" s="2" t="s">
        <v>1033</v>
      </c>
      <c r="F182" s="11" t="s">
        <v>1560</v>
      </c>
      <c r="G182" s="7" t="s">
        <v>483</v>
      </c>
      <c r="H182" s="7" t="s">
        <v>2430</v>
      </c>
      <c r="I182" s="7" t="s">
        <v>53</v>
      </c>
      <c r="J182" s="11" t="s">
        <v>112</v>
      </c>
      <c r="K182" s="7" t="s">
        <v>975</v>
      </c>
      <c r="L182" s="10" t="s">
        <v>112</v>
      </c>
      <c r="M182" s="10" t="s">
        <v>112</v>
      </c>
      <c r="N182" s="10" t="s">
        <v>50</v>
      </c>
      <c r="O182" s="10" t="s">
        <v>50</v>
      </c>
      <c r="P182" s="7" t="s">
        <v>112</v>
      </c>
      <c r="Q182" s="7" t="s">
        <v>1427</v>
      </c>
    </row>
    <row r="183" spans="1:18" ht="57.6" customHeight="1" x14ac:dyDescent="0.3">
      <c r="A183" s="7"/>
      <c r="B183" s="19">
        <v>180</v>
      </c>
      <c r="C183" s="7">
        <v>2010</v>
      </c>
      <c r="D183" s="7" t="s">
        <v>741</v>
      </c>
      <c r="E183" s="2" t="s">
        <v>740</v>
      </c>
      <c r="F183" s="11" t="s">
        <v>1561</v>
      </c>
      <c r="G183" s="7" t="s">
        <v>483</v>
      </c>
      <c r="H183" s="7" t="s">
        <v>2430</v>
      </c>
      <c r="I183" s="19" t="s">
        <v>53</v>
      </c>
      <c r="J183" s="11" t="s">
        <v>112</v>
      </c>
      <c r="K183" s="7" t="s">
        <v>893</v>
      </c>
      <c r="L183" s="10" t="s">
        <v>112</v>
      </c>
      <c r="M183" s="10" t="s">
        <v>50</v>
      </c>
      <c r="N183" s="10" t="s">
        <v>50</v>
      </c>
      <c r="O183" s="10" t="s">
        <v>50</v>
      </c>
      <c r="P183" s="7"/>
      <c r="Q183" s="15" t="s">
        <v>1419</v>
      </c>
    </row>
    <row r="184" spans="1:18" ht="43.2" customHeight="1" x14ac:dyDescent="0.3">
      <c r="A184" s="7"/>
      <c r="B184" s="19">
        <v>181</v>
      </c>
      <c r="C184" s="15">
        <v>2010</v>
      </c>
      <c r="D184" s="15" t="s">
        <v>439</v>
      </c>
      <c r="E184" s="19" t="s">
        <v>438</v>
      </c>
      <c r="F184" s="15" t="s">
        <v>1562</v>
      </c>
      <c r="G184" s="15" t="s">
        <v>484</v>
      </c>
      <c r="H184" s="19" t="s">
        <v>334</v>
      </c>
      <c r="I184" s="15" t="s">
        <v>440</v>
      </c>
      <c r="J184" s="15" t="s">
        <v>112</v>
      </c>
      <c r="K184" s="15" t="s">
        <v>893</v>
      </c>
      <c r="L184" s="10" t="s">
        <v>50</v>
      </c>
      <c r="M184" s="10" t="s">
        <v>50</v>
      </c>
      <c r="N184" s="10" t="s">
        <v>50</v>
      </c>
      <c r="O184" s="10" t="s">
        <v>50</v>
      </c>
      <c r="P184" s="15"/>
      <c r="Q184" s="15"/>
    </row>
    <row r="185" spans="1:18" ht="43.2" customHeight="1" x14ac:dyDescent="0.3">
      <c r="A185" s="7"/>
      <c r="B185" s="19">
        <v>182</v>
      </c>
      <c r="C185" s="7">
        <v>2010</v>
      </c>
      <c r="D185" s="7" t="s">
        <v>410</v>
      </c>
      <c r="E185" s="19" t="s">
        <v>411</v>
      </c>
      <c r="F185" s="11" t="s">
        <v>1563</v>
      </c>
      <c r="G185" s="7" t="s">
        <v>435</v>
      </c>
      <c r="H185" s="7" t="s">
        <v>413</v>
      </c>
      <c r="I185" s="19" t="s">
        <v>412</v>
      </c>
      <c r="J185" s="11" t="s">
        <v>50</v>
      </c>
      <c r="K185" s="7" t="s">
        <v>893</v>
      </c>
      <c r="L185" s="10" t="s">
        <v>1430</v>
      </c>
      <c r="M185" s="10" t="s">
        <v>1430</v>
      </c>
      <c r="N185" s="10" t="s">
        <v>1430</v>
      </c>
      <c r="O185" s="10" t="s">
        <v>1430</v>
      </c>
      <c r="P185" s="7"/>
      <c r="Q185" s="8"/>
    </row>
    <row r="186" spans="1:18" ht="28.8" customHeight="1" x14ac:dyDescent="0.3">
      <c r="A186" s="7"/>
      <c r="B186" s="19">
        <v>183</v>
      </c>
      <c r="C186" s="7">
        <v>2010</v>
      </c>
      <c r="D186" s="7" t="s">
        <v>1077</v>
      </c>
      <c r="E186" s="7" t="s">
        <v>1076</v>
      </c>
      <c r="F186" s="11" t="s">
        <v>1564</v>
      </c>
      <c r="G186" s="7" t="s">
        <v>484</v>
      </c>
      <c r="H186" s="19" t="s">
        <v>1079</v>
      </c>
      <c r="I186" s="7" t="s">
        <v>1078</v>
      </c>
      <c r="J186" s="11" t="s">
        <v>50</v>
      </c>
      <c r="K186" s="7" t="s">
        <v>1050</v>
      </c>
      <c r="L186" s="10" t="s">
        <v>1430</v>
      </c>
      <c r="M186" s="10" t="s">
        <v>1430</v>
      </c>
      <c r="N186" s="10" t="s">
        <v>1430</v>
      </c>
      <c r="O186" s="10" t="s">
        <v>1430</v>
      </c>
      <c r="P186" s="7"/>
      <c r="Q186" s="7"/>
      <c r="R186" s="19"/>
    </row>
    <row r="187" spans="1:18" ht="57.6" customHeight="1" x14ac:dyDescent="0.3">
      <c r="A187" s="7"/>
      <c r="B187" s="19">
        <v>184</v>
      </c>
      <c r="C187" s="7">
        <v>2010</v>
      </c>
      <c r="D187" s="7" t="s">
        <v>436</v>
      </c>
      <c r="E187" s="7" t="s">
        <v>437</v>
      </c>
      <c r="F187" s="11" t="s">
        <v>1565</v>
      </c>
      <c r="G187" s="7" t="s">
        <v>483</v>
      </c>
      <c r="H187" s="7" t="s">
        <v>824</v>
      </c>
      <c r="I187" s="7" t="s">
        <v>53</v>
      </c>
      <c r="J187" s="11" t="s">
        <v>112</v>
      </c>
      <c r="K187" s="7" t="s">
        <v>893</v>
      </c>
      <c r="L187" s="10" t="s">
        <v>112</v>
      </c>
      <c r="M187" s="10" t="s">
        <v>50</v>
      </c>
      <c r="N187" s="10" t="s">
        <v>50</v>
      </c>
      <c r="O187" s="10" t="s">
        <v>112</v>
      </c>
      <c r="P187" s="7"/>
      <c r="Q187" s="15" t="s">
        <v>1420</v>
      </c>
    </row>
    <row r="188" spans="1:18" ht="57.6" customHeight="1" x14ac:dyDescent="0.3">
      <c r="A188" s="7"/>
      <c r="B188" s="19">
        <v>185</v>
      </c>
      <c r="C188" s="15">
        <v>2010</v>
      </c>
      <c r="D188" s="15" t="s">
        <v>511</v>
      </c>
      <c r="E188" s="19" t="s">
        <v>1088</v>
      </c>
      <c r="F188" s="15" t="s">
        <v>1566</v>
      </c>
      <c r="G188" s="15" t="s">
        <v>484</v>
      </c>
      <c r="H188" s="19" t="s">
        <v>110</v>
      </c>
      <c r="I188" s="19" t="s">
        <v>1089</v>
      </c>
      <c r="J188" s="15" t="s">
        <v>112</v>
      </c>
      <c r="K188" s="15" t="s">
        <v>1050</v>
      </c>
      <c r="L188" s="10" t="s">
        <v>112</v>
      </c>
      <c r="M188" s="10" t="s">
        <v>112</v>
      </c>
      <c r="N188" s="10" t="s">
        <v>112</v>
      </c>
      <c r="O188" s="10" t="s">
        <v>50</v>
      </c>
      <c r="P188" s="15" t="s">
        <v>112</v>
      </c>
      <c r="Q188" s="15" t="s">
        <v>1357</v>
      </c>
    </row>
    <row r="189" spans="1:18" ht="43.2" customHeight="1" x14ac:dyDescent="0.3">
      <c r="A189" s="7"/>
      <c r="B189" s="19">
        <v>186</v>
      </c>
      <c r="C189" s="7">
        <v>2010</v>
      </c>
      <c r="D189" s="7" t="s">
        <v>1127</v>
      </c>
      <c r="E189" s="7" t="s">
        <v>1126</v>
      </c>
      <c r="F189" s="11" t="s">
        <v>1567</v>
      </c>
      <c r="G189" s="7" t="s">
        <v>484</v>
      </c>
      <c r="H189" s="19" t="s">
        <v>17</v>
      </c>
      <c r="I189" s="19" t="s">
        <v>1128</v>
      </c>
      <c r="J189" s="11" t="s">
        <v>50</v>
      </c>
      <c r="K189" s="7" t="s">
        <v>1050</v>
      </c>
      <c r="L189" s="10" t="s">
        <v>1430</v>
      </c>
      <c r="M189" s="10" t="s">
        <v>1430</v>
      </c>
      <c r="N189" s="10" t="s">
        <v>1430</v>
      </c>
      <c r="O189" s="10" t="s">
        <v>1430</v>
      </c>
      <c r="P189" s="7"/>
      <c r="Q189" s="19"/>
      <c r="R189" s="19"/>
    </row>
    <row r="190" spans="1:18" ht="43.2" customHeight="1" x14ac:dyDescent="0.3">
      <c r="A190" s="7"/>
      <c r="B190" s="19">
        <v>187</v>
      </c>
      <c r="C190" s="7">
        <v>2010</v>
      </c>
      <c r="D190" s="7" t="s">
        <v>415</v>
      </c>
      <c r="E190" s="7" t="s">
        <v>414</v>
      </c>
      <c r="F190" s="11" t="s">
        <v>1568</v>
      </c>
      <c r="G190" s="7" t="s">
        <v>405</v>
      </c>
      <c r="H190" s="7" t="s">
        <v>53</v>
      </c>
      <c r="I190" s="19" t="s">
        <v>53</v>
      </c>
      <c r="J190" s="11" t="s">
        <v>112</v>
      </c>
      <c r="K190" s="7" t="s">
        <v>893</v>
      </c>
      <c r="L190" s="10" t="s">
        <v>50</v>
      </c>
      <c r="M190" s="10" t="s">
        <v>50</v>
      </c>
      <c r="N190" s="10" t="s">
        <v>50</v>
      </c>
      <c r="O190" s="10" t="s">
        <v>50</v>
      </c>
      <c r="P190" s="19"/>
      <c r="Q190" s="19"/>
    </row>
    <row r="191" spans="1:18" ht="57.6" customHeight="1" x14ac:dyDescent="0.3">
      <c r="A191" s="7"/>
      <c r="B191" s="19">
        <v>188</v>
      </c>
      <c r="C191" s="7">
        <v>2010</v>
      </c>
      <c r="D191" s="7" t="s">
        <v>1071</v>
      </c>
      <c r="E191" s="19" t="s">
        <v>1070</v>
      </c>
      <c r="F191" s="11" t="s">
        <v>1569</v>
      </c>
      <c r="G191" s="7" t="s">
        <v>484</v>
      </c>
      <c r="H191" s="7" t="s">
        <v>119</v>
      </c>
      <c r="I191" s="15" t="s">
        <v>1072</v>
      </c>
      <c r="J191" s="11" t="s">
        <v>112</v>
      </c>
      <c r="K191" s="7" t="s">
        <v>1050</v>
      </c>
      <c r="L191" s="10" t="s">
        <v>50</v>
      </c>
      <c r="M191" s="10" t="s">
        <v>50</v>
      </c>
      <c r="N191" s="10" t="s">
        <v>50</v>
      </c>
      <c r="O191" s="10" t="s">
        <v>50</v>
      </c>
      <c r="P191" s="7"/>
      <c r="Q191" s="13"/>
    </row>
    <row r="192" spans="1:18" ht="28.8" customHeight="1" x14ac:dyDescent="0.3">
      <c r="A192" s="7"/>
      <c r="B192" s="19">
        <v>189</v>
      </c>
      <c r="C192" s="7">
        <v>2010</v>
      </c>
      <c r="D192" s="7" t="s">
        <v>159</v>
      </c>
      <c r="E192" s="7" t="s">
        <v>513</v>
      </c>
      <c r="F192" s="11" t="s">
        <v>1571</v>
      </c>
      <c r="G192" s="7" t="s">
        <v>484</v>
      </c>
      <c r="H192" s="7" t="s">
        <v>17</v>
      </c>
      <c r="I192" s="19" t="s">
        <v>514</v>
      </c>
      <c r="J192" s="11" t="s">
        <v>112</v>
      </c>
      <c r="K192" s="7" t="s">
        <v>893</v>
      </c>
      <c r="L192" s="10" t="s">
        <v>112</v>
      </c>
      <c r="M192" s="10" t="s">
        <v>50</v>
      </c>
      <c r="N192" s="10" t="s">
        <v>50</v>
      </c>
      <c r="O192" s="10" t="s">
        <v>112</v>
      </c>
      <c r="P192" s="7"/>
      <c r="Q192" s="19" t="s">
        <v>515</v>
      </c>
    </row>
    <row r="193" spans="1:18" ht="43.2" customHeight="1" x14ac:dyDescent="0.3">
      <c r="A193" s="7"/>
      <c r="B193" s="19">
        <v>190</v>
      </c>
      <c r="C193" s="7">
        <v>2010</v>
      </c>
      <c r="D193" s="7" t="s">
        <v>159</v>
      </c>
      <c r="E193" s="2" t="s">
        <v>859</v>
      </c>
      <c r="F193" s="11" t="s">
        <v>1570</v>
      </c>
      <c r="G193" s="7" t="s">
        <v>483</v>
      </c>
      <c r="H193" s="7" t="s">
        <v>2430</v>
      </c>
      <c r="I193" s="7" t="s">
        <v>53</v>
      </c>
      <c r="J193" s="11" t="s">
        <v>112</v>
      </c>
      <c r="K193" s="7" t="s">
        <v>893</v>
      </c>
      <c r="L193" s="10" t="s">
        <v>112</v>
      </c>
      <c r="M193" s="10" t="s">
        <v>50</v>
      </c>
      <c r="N193" s="10" t="s">
        <v>50</v>
      </c>
      <c r="O193" s="10" t="s">
        <v>112</v>
      </c>
      <c r="P193" s="19"/>
      <c r="Q193" s="19" t="s">
        <v>1415</v>
      </c>
      <c r="R193" s="19" t="s">
        <v>1421</v>
      </c>
    </row>
    <row r="194" spans="1:18" ht="43.2" customHeight="1" x14ac:dyDescent="0.3">
      <c r="A194" s="7"/>
      <c r="B194" s="19">
        <v>191</v>
      </c>
      <c r="C194" s="7">
        <v>2010</v>
      </c>
      <c r="D194" s="7" t="s">
        <v>159</v>
      </c>
      <c r="E194" s="7" t="s">
        <v>446</v>
      </c>
      <c r="F194" s="11" t="s">
        <v>1535</v>
      </c>
      <c r="G194" s="7" t="s">
        <v>484</v>
      </c>
      <c r="H194" s="7" t="s">
        <v>12</v>
      </c>
      <c r="I194" s="19" t="s">
        <v>447</v>
      </c>
      <c r="J194" s="11" t="s">
        <v>112</v>
      </c>
      <c r="K194" s="7" t="s">
        <v>893</v>
      </c>
      <c r="L194" s="10" t="s">
        <v>112</v>
      </c>
      <c r="M194" s="10" t="s">
        <v>112</v>
      </c>
      <c r="N194" s="10" t="s">
        <v>112</v>
      </c>
      <c r="O194" s="10" t="s">
        <v>112</v>
      </c>
      <c r="P194" s="7" t="s">
        <v>112</v>
      </c>
      <c r="Q194" s="19" t="s">
        <v>1400</v>
      </c>
    </row>
    <row r="195" spans="1:18" ht="43.2" customHeight="1" x14ac:dyDescent="0.3">
      <c r="A195" s="7"/>
      <c r="B195" s="19">
        <v>192</v>
      </c>
      <c r="C195" s="7">
        <v>2010</v>
      </c>
      <c r="D195" s="7" t="s">
        <v>658</v>
      </c>
      <c r="E195" s="2" t="s">
        <v>657</v>
      </c>
      <c r="F195" s="11" t="s">
        <v>1572</v>
      </c>
      <c r="G195" s="7" t="s">
        <v>483</v>
      </c>
      <c r="H195" s="7" t="s">
        <v>2430</v>
      </c>
      <c r="I195" s="19" t="s">
        <v>53</v>
      </c>
      <c r="J195" s="11" t="s">
        <v>112</v>
      </c>
      <c r="K195" s="7" t="s">
        <v>893</v>
      </c>
      <c r="L195" s="10" t="s">
        <v>112</v>
      </c>
      <c r="M195" s="10" t="s">
        <v>112</v>
      </c>
      <c r="N195" s="10" t="s">
        <v>50</v>
      </c>
      <c r="O195" s="10" t="s">
        <v>112</v>
      </c>
      <c r="P195" s="7" t="s">
        <v>112</v>
      </c>
      <c r="Q195" s="7"/>
      <c r="R195" s="19" t="s">
        <v>656</v>
      </c>
    </row>
    <row r="196" spans="1:18" ht="43.2" customHeight="1" x14ac:dyDescent="0.3">
      <c r="A196" s="7"/>
      <c r="B196" s="19">
        <v>193</v>
      </c>
      <c r="C196" s="7">
        <v>2010</v>
      </c>
      <c r="D196" s="7" t="s">
        <v>2432</v>
      </c>
      <c r="E196" s="2" t="s">
        <v>479</v>
      </c>
      <c r="F196" s="11" t="s">
        <v>2433</v>
      </c>
      <c r="G196" s="7" t="s">
        <v>483</v>
      </c>
      <c r="H196" s="7" t="s">
        <v>2430</v>
      </c>
      <c r="I196" s="19" t="s">
        <v>53</v>
      </c>
      <c r="J196" s="11" t="s">
        <v>112</v>
      </c>
      <c r="K196" s="7" t="s">
        <v>2323</v>
      </c>
      <c r="L196" s="10" t="s">
        <v>112</v>
      </c>
      <c r="M196" s="10" t="s">
        <v>112</v>
      </c>
      <c r="N196" s="10" t="s">
        <v>50</v>
      </c>
      <c r="O196" s="10" t="s">
        <v>50</v>
      </c>
      <c r="P196" s="7" t="s">
        <v>112</v>
      </c>
      <c r="Q196" s="19" t="s">
        <v>2434</v>
      </c>
      <c r="R196" s="19"/>
    </row>
    <row r="197" spans="1:18" ht="43.2" customHeight="1" x14ac:dyDescent="0.3">
      <c r="A197" s="7"/>
      <c r="B197" s="19">
        <v>194</v>
      </c>
      <c r="C197" s="7">
        <v>2010</v>
      </c>
      <c r="D197" s="7" t="s">
        <v>2453</v>
      </c>
      <c r="E197" s="7" t="s">
        <v>2452</v>
      </c>
      <c r="F197" s="11" t="s">
        <v>2454</v>
      </c>
      <c r="G197" s="7" t="s">
        <v>483</v>
      </c>
      <c r="H197" s="7" t="s">
        <v>2430</v>
      </c>
      <c r="I197" s="19" t="s">
        <v>53</v>
      </c>
      <c r="J197" s="11" t="s">
        <v>112</v>
      </c>
      <c r="K197" s="7" t="s">
        <v>2323</v>
      </c>
      <c r="L197" s="10" t="s">
        <v>112</v>
      </c>
      <c r="M197" s="10" t="s">
        <v>112</v>
      </c>
      <c r="N197" s="10" t="s">
        <v>50</v>
      </c>
      <c r="O197" s="10" t="s">
        <v>50</v>
      </c>
      <c r="P197" s="7" t="s">
        <v>112</v>
      </c>
      <c r="Q197" s="7" t="s">
        <v>2455</v>
      </c>
      <c r="R197" s="19"/>
    </row>
    <row r="198" spans="1:18" ht="43.2" customHeight="1" x14ac:dyDescent="0.3">
      <c r="A198" s="7"/>
      <c r="B198" s="19">
        <v>195</v>
      </c>
      <c r="C198" s="7">
        <v>2010</v>
      </c>
      <c r="D198" s="7" t="s">
        <v>361</v>
      </c>
      <c r="E198" s="19" t="s">
        <v>1314</v>
      </c>
      <c r="F198" s="11" t="s">
        <v>1573</v>
      </c>
      <c r="G198" s="7" t="s">
        <v>483</v>
      </c>
      <c r="H198" s="7" t="s">
        <v>718</v>
      </c>
      <c r="I198" s="14" t="s">
        <v>1315</v>
      </c>
      <c r="J198" s="11" t="s">
        <v>112</v>
      </c>
      <c r="K198" s="7" t="s">
        <v>1287</v>
      </c>
      <c r="L198" s="10" t="s">
        <v>112</v>
      </c>
      <c r="M198" s="10" t="s">
        <v>50</v>
      </c>
      <c r="N198" s="10" t="s">
        <v>50</v>
      </c>
      <c r="O198" s="10" t="s">
        <v>50</v>
      </c>
      <c r="P198" s="19"/>
      <c r="Q198" s="7"/>
    </row>
    <row r="199" spans="1:18" ht="43.2" customHeight="1" x14ac:dyDescent="0.3">
      <c r="A199" s="7"/>
      <c r="B199" s="19">
        <v>196</v>
      </c>
      <c r="C199" s="7">
        <v>2010</v>
      </c>
      <c r="D199" s="7" t="s">
        <v>1156</v>
      </c>
      <c r="E199" s="7" t="s">
        <v>1199</v>
      </c>
      <c r="F199" s="11" t="s">
        <v>1574</v>
      </c>
      <c r="G199" s="7" t="s">
        <v>483</v>
      </c>
      <c r="H199" s="7" t="s">
        <v>824</v>
      </c>
      <c r="I199" s="7" t="s">
        <v>53</v>
      </c>
      <c r="J199" s="11" t="s">
        <v>112</v>
      </c>
      <c r="K199" s="7" t="s">
        <v>1050</v>
      </c>
      <c r="L199" s="10" t="s">
        <v>112</v>
      </c>
      <c r="M199" s="10" t="s">
        <v>50</v>
      </c>
      <c r="N199" s="10" t="s">
        <v>50</v>
      </c>
      <c r="O199" s="10" t="s">
        <v>50</v>
      </c>
      <c r="P199" s="15"/>
      <c r="Q199" s="7"/>
      <c r="R199" s="19" t="s">
        <v>1200</v>
      </c>
    </row>
    <row r="200" spans="1:18" ht="28.8" customHeight="1" x14ac:dyDescent="0.3">
      <c r="A200" s="7"/>
      <c r="B200" s="19">
        <v>197</v>
      </c>
      <c r="C200" s="7">
        <v>2010</v>
      </c>
      <c r="D200" s="7" t="s">
        <v>1156</v>
      </c>
      <c r="E200" s="19" t="s">
        <v>1184</v>
      </c>
      <c r="F200" s="11" t="s">
        <v>1575</v>
      </c>
      <c r="G200" s="7" t="s">
        <v>483</v>
      </c>
      <c r="H200" s="7" t="s">
        <v>824</v>
      </c>
      <c r="I200" s="7" t="s">
        <v>53</v>
      </c>
      <c r="J200" s="11" t="s">
        <v>112</v>
      </c>
      <c r="K200" s="7" t="s">
        <v>1050</v>
      </c>
      <c r="L200" s="10" t="s">
        <v>112</v>
      </c>
      <c r="M200" s="10" t="s">
        <v>50</v>
      </c>
      <c r="N200" s="10" t="s">
        <v>50</v>
      </c>
      <c r="O200" s="10" t="s">
        <v>50</v>
      </c>
      <c r="P200" s="19"/>
      <c r="Q200" s="15"/>
      <c r="R200" s="19" t="s">
        <v>1183</v>
      </c>
    </row>
    <row r="201" spans="1:18" ht="43.2" customHeight="1" x14ac:dyDescent="0.3">
      <c r="A201" s="7"/>
      <c r="B201" s="19">
        <v>198</v>
      </c>
      <c r="C201" s="15">
        <v>2010</v>
      </c>
      <c r="D201" s="15" t="s">
        <v>2411</v>
      </c>
      <c r="E201" s="15" t="s">
        <v>725</v>
      </c>
      <c r="F201" s="15" t="s">
        <v>1576</v>
      </c>
      <c r="G201" s="15" t="s">
        <v>483</v>
      </c>
      <c r="H201" s="15" t="s">
        <v>726</v>
      </c>
      <c r="I201" s="15" t="s">
        <v>53</v>
      </c>
      <c r="J201" s="15" t="s">
        <v>112</v>
      </c>
      <c r="K201" s="15" t="s">
        <v>893</v>
      </c>
      <c r="L201" s="10" t="s">
        <v>50</v>
      </c>
      <c r="M201" s="10" t="s">
        <v>50</v>
      </c>
      <c r="N201" s="10" t="s">
        <v>50</v>
      </c>
      <c r="O201" s="10" t="s">
        <v>50</v>
      </c>
      <c r="P201" s="15"/>
      <c r="Q201" s="15"/>
    </row>
    <row r="202" spans="1:18" ht="57.6" customHeight="1" x14ac:dyDescent="0.3">
      <c r="A202" s="7"/>
      <c r="B202" s="19">
        <v>199</v>
      </c>
      <c r="C202" s="7">
        <v>2010</v>
      </c>
      <c r="D202" s="7" t="s">
        <v>2411</v>
      </c>
      <c r="E202" s="7" t="s">
        <v>756</v>
      </c>
      <c r="F202" s="11" t="s">
        <v>1577</v>
      </c>
      <c r="G202" s="7" t="s">
        <v>483</v>
      </c>
      <c r="H202" s="7" t="s">
        <v>757</v>
      </c>
      <c r="I202" s="7" t="s">
        <v>53</v>
      </c>
      <c r="J202" s="11" t="s">
        <v>112</v>
      </c>
      <c r="K202" s="7" t="s">
        <v>893</v>
      </c>
      <c r="L202" s="10" t="s">
        <v>112</v>
      </c>
      <c r="M202" s="10" t="s">
        <v>50</v>
      </c>
      <c r="N202" s="10" t="s">
        <v>50</v>
      </c>
      <c r="O202" s="10" t="s">
        <v>50</v>
      </c>
      <c r="P202" s="19"/>
      <c r="Q202" s="15"/>
    </row>
    <row r="203" spans="1:18" ht="43.2" customHeight="1" x14ac:dyDescent="0.3">
      <c r="A203" s="7"/>
      <c r="B203" s="19">
        <v>200</v>
      </c>
      <c r="C203" s="7">
        <v>2010</v>
      </c>
      <c r="D203" s="7" t="s">
        <v>272</v>
      </c>
      <c r="E203" s="7" t="s">
        <v>282</v>
      </c>
      <c r="F203" s="11" t="s">
        <v>1578</v>
      </c>
      <c r="G203" s="7" t="s">
        <v>484</v>
      </c>
      <c r="H203" s="7" t="s">
        <v>104</v>
      </c>
      <c r="I203" s="7" t="s">
        <v>283</v>
      </c>
      <c r="J203" s="11" t="s">
        <v>112</v>
      </c>
      <c r="K203" s="7" t="s">
        <v>441</v>
      </c>
      <c r="L203" s="10" t="s">
        <v>112</v>
      </c>
      <c r="M203" s="10" t="s">
        <v>50</v>
      </c>
      <c r="N203" s="10" t="s">
        <v>50</v>
      </c>
      <c r="O203" s="10" t="s">
        <v>112</v>
      </c>
      <c r="P203" s="7"/>
      <c r="Q203" s="15" t="s">
        <v>1402</v>
      </c>
    </row>
    <row r="204" spans="1:18" ht="43.2" customHeight="1" x14ac:dyDescent="0.3">
      <c r="A204" s="7"/>
      <c r="B204" s="19">
        <v>201</v>
      </c>
      <c r="C204" s="7">
        <v>2010</v>
      </c>
      <c r="D204" s="7" t="s">
        <v>272</v>
      </c>
      <c r="E204" s="7" t="s">
        <v>379</v>
      </c>
      <c r="F204" s="11" t="s">
        <v>1580</v>
      </c>
      <c r="G204" s="7" t="s">
        <v>484</v>
      </c>
      <c r="H204" s="7" t="s">
        <v>380</v>
      </c>
      <c r="I204" s="7" t="s">
        <v>381</v>
      </c>
      <c r="J204" s="11" t="s">
        <v>112</v>
      </c>
      <c r="K204" s="7" t="s">
        <v>893</v>
      </c>
      <c r="L204" s="10" t="s">
        <v>112</v>
      </c>
      <c r="M204" s="10" t="s">
        <v>50</v>
      </c>
      <c r="N204" s="10" t="s">
        <v>50</v>
      </c>
      <c r="O204" s="10" t="s">
        <v>112</v>
      </c>
      <c r="P204" s="7"/>
      <c r="Q204" s="7" t="s">
        <v>1403</v>
      </c>
    </row>
    <row r="205" spans="1:18" ht="43.2" customHeight="1" x14ac:dyDescent="0.3">
      <c r="A205" s="7"/>
      <c r="B205" s="19">
        <v>202</v>
      </c>
      <c r="C205" s="7">
        <v>2010</v>
      </c>
      <c r="D205" s="7" t="s">
        <v>272</v>
      </c>
      <c r="E205" s="7" t="s">
        <v>377</v>
      </c>
      <c r="F205" s="11" t="s">
        <v>1579</v>
      </c>
      <c r="G205" s="7" t="s">
        <v>484</v>
      </c>
      <c r="H205" s="7" t="s">
        <v>17</v>
      </c>
      <c r="I205" s="7" t="s">
        <v>378</v>
      </c>
      <c r="J205" s="11" t="s">
        <v>50</v>
      </c>
      <c r="K205" s="7" t="s">
        <v>893</v>
      </c>
      <c r="L205" s="10" t="s">
        <v>1430</v>
      </c>
      <c r="M205" s="10" t="s">
        <v>1430</v>
      </c>
      <c r="N205" s="10" t="s">
        <v>1430</v>
      </c>
      <c r="O205" s="10" t="s">
        <v>1430</v>
      </c>
      <c r="P205" s="19"/>
      <c r="Q205" s="8"/>
      <c r="R205" s="19"/>
    </row>
    <row r="206" spans="1:18" ht="43.2" customHeight="1" x14ac:dyDescent="0.3">
      <c r="A206" s="7"/>
      <c r="B206" s="19">
        <v>203</v>
      </c>
      <c r="C206" s="7">
        <v>2010</v>
      </c>
      <c r="D206" s="7" t="s">
        <v>272</v>
      </c>
      <c r="E206" s="2" t="s">
        <v>873</v>
      </c>
      <c r="F206" s="11" t="s">
        <v>2431</v>
      </c>
      <c r="G206" s="7" t="s">
        <v>483</v>
      </c>
      <c r="H206" s="7" t="s">
        <v>2430</v>
      </c>
      <c r="I206" s="13" t="s">
        <v>53</v>
      </c>
      <c r="J206" s="11" t="s">
        <v>50</v>
      </c>
      <c r="K206" s="7" t="s">
        <v>893</v>
      </c>
      <c r="L206" s="10" t="s">
        <v>112</v>
      </c>
      <c r="M206" s="10" t="s">
        <v>50</v>
      </c>
      <c r="N206" s="10" t="s">
        <v>50</v>
      </c>
      <c r="O206" s="10" t="s">
        <v>112</v>
      </c>
      <c r="P206" s="7"/>
      <c r="Q206" s="7" t="s">
        <v>1380</v>
      </c>
      <c r="R206" s="19" t="s">
        <v>874</v>
      </c>
    </row>
    <row r="207" spans="1:18" ht="43.2" customHeight="1" x14ac:dyDescent="0.3">
      <c r="A207" s="7"/>
      <c r="B207" s="19">
        <v>204</v>
      </c>
      <c r="C207" s="7">
        <v>2010</v>
      </c>
      <c r="D207" s="7" t="s">
        <v>717</v>
      </c>
      <c r="E207" s="7" t="s">
        <v>716</v>
      </c>
      <c r="F207" s="11" t="s">
        <v>1581</v>
      </c>
      <c r="G207" s="7" t="s">
        <v>483</v>
      </c>
      <c r="H207" s="7" t="s">
        <v>718</v>
      </c>
      <c r="I207" s="15" t="s">
        <v>719</v>
      </c>
      <c r="J207" s="11" t="s">
        <v>112</v>
      </c>
      <c r="K207" s="7" t="s">
        <v>893</v>
      </c>
      <c r="L207" s="10" t="s">
        <v>112</v>
      </c>
      <c r="M207" s="10" t="s">
        <v>50</v>
      </c>
      <c r="N207" s="10" t="s">
        <v>50</v>
      </c>
      <c r="O207" s="10" t="s">
        <v>112</v>
      </c>
      <c r="P207" s="7"/>
      <c r="Q207" s="19" t="s">
        <v>1380</v>
      </c>
    </row>
    <row r="208" spans="1:18" ht="43.2" customHeight="1" x14ac:dyDescent="0.3">
      <c r="A208" s="7"/>
      <c r="B208" s="19">
        <v>205</v>
      </c>
      <c r="C208" s="11">
        <v>2010</v>
      </c>
      <c r="D208" s="11" t="s">
        <v>373</v>
      </c>
      <c r="E208" s="2" t="s">
        <v>575</v>
      </c>
      <c r="F208" s="11" t="s">
        <v>1582</v>
      </c>
      <c r="G208" s="11" t="s">
        <v>483</v>
      </c>
      <c r="H208" s="11" t="s">
        <v>2430</v>
      </c>
      <c r="I208" s="11" t="s">
        <v>53</v>
      </c>
      <c r="J208" s="11" t="s">
        <v>112</v>
      </c>
      <c r="K208" s="7" t="s">
        <v>893</v>
      </c>
      <c r="L208" s="10" t="s">
        <v>112</v>
      </c>
      <c r="M208" s="10" t="s">
        <v>50</v>
      </c>
      <c r="N208" s="10" t="s">
        <v>50</v>
      </c>
      <c r="O208" s="10" t="s">
        <v>50</v>
      </c>
      <c r="P208" s="7"/>
      <c r="Q208" s="19"/>
      <c r="R208" s="19" t="s">
        <v>1045</v>
      </c>
    </row>
    <row r="209" spans="1:18" ht="28.8" customHeight="1" x14ac:dyDescent="0.3">
      <c r="A209" s="7"/>
      <c r="B209" s="19">
        <v>206</v>
      </c>
      <c r="C209" s="11">
        <v>2010</v>
      </c>
      <c r="D209" s="11" t="s">
        <v>834</v>
      </c>
      <c r="E209" s="19" t="s">
        <v>833</v>
      </c>
      <c r="F209" s="11" t="s">
        <v>1583</v>
      </c>
      <c r="G209" s="11" t="s">
        <v>483</v>
      </c>
      <c r="H209" s="15" t="s">
        <v>757</v>
      </c>
      <c r="I209" s="19" t="s">
        <v>53</v>
      </c>
      <c r="J209" s="11" t="s">
        <v>112</v>
      </c>
      <c r="K209" s="11" t="s">
        <v>893</v>
      </c>
      <c r="L209" s="10" t="s">
        <v>112</v>
      </c>
      <c r="M209" s="10" t="s">
        <v>50</v>
      </c>
      <c r="N209" s="10" t="s">
        <v>50</v>
      </c>
      <c r="O209" s="10" t="s">
        <v>50</v>
      </c>
      <c r="P209" s="7"/>
      <c r="Q209" s="19"/>
    </row>
    <row r="210" spans="1:18" ht="28.8" customHeight="1" x14ac:dyDescent="0.3">
      <c r="A210" s="7"/>
      <c r="B210" s="19">
        <v>207</v>
      </c>
      <c r="C210" s="7">
        <v>2010</v>
      </c>
      <c r="D210" s="7" t="s">
        <v>586</v>
      </c>
      <c r="E210" s="2" t="s">
        <v>585</v>
      </c>
      <c r="F210" s="11" t="s">
        <v>1584</v>
      </c>
      <c r="G210" s="7" t="s">
        <v>483</v>
      </c>
      <c r="H210" s="19" t="s">
        <v>2430</v>
      </c>
      <c r="I210" s="7" t="s">
        <v>53</v>
      </c>
      <c r="J210" s="11" t="s">
        <v>112</v>
      </c>
      <c r="K210" s="7" t="s">
        <v>893</v>
      </c>
      <c r="L210" s="10" t="s">
        <v>112</v>
      </c>
      <c r="M210" s="10" t="s">
        <v>112</v>
      </c>
      <c r="N210" s="10" t="s">
        <v>50</v>
      </c>
      <c r="O210" s="10" t="s">
        <v>50</v>
      </c>
      <c r="P210" s="7" t="s">
        <v>112</v>
      </c>
      <c r="Q210" s="19"/>
      <c r="R210" s="19" t="s">
        <v>587</v>
      </c>
    </row>
    <row r="211" spans="1:18" ht="43.2" customHeight="1" x14ac:dyDescent="0.3">
      <c r="A211" s="7"/>
      <c r="B211" s="19">
        <v>208</v>
      </c>
      <c r="C211" s="7">
        <v>2010</v>
      </c>
      <c r="D211" s="7" t="s">
        <v>2447</v>
      </c>
      <c r="E211" s="2" t="s">
        <v>2446</v>
      </c>
      <c r="F211" s="11" t="s">
        <v>2448</v>
      </c>
      <c r="G211" s="7" t="s">
        <v>483</v>
      </c>
      <c r="H211" s="7" t="s">
        <v>2430</v>
      </c>
      <c r="I211" s="19" t="s">
        <v>53</v>
      </c>
      <c r="J211" s="11" t="s">
        <v>112</v>
      </c>
      <c r="K211" s="7" t="s">
        <v>2323</v>
      </c>
      <c r="L211" s="10" t="s">
        <v>50</v>
      </c>
      <c r="M211" s="10" t="s">
        <v>50</v>
      </c>
      <c r="N211" s="10" t="s">
        <v>50</v>
      </c>
      <c r="O211" s="10" t="s">
        <v>50</v>
      </c>
      <c r="P211" s="7"/>
      <c r="Q211" s="19"/>
      <c r="R211" s="19"/>
    </row>
    <row r="212" spans="1:18" ht="43.2" customHeight="1" x14ac:dyDescent="0.3">
      <c r="A212" s="7"/>
      <c r="B212" s="19">
        <v>209</v>
      </c>
      <c r="C212" s="7">
        <v>2010</v>
      </c>
      <c r="D212" s="7" t="s">
        <v>1068</v>
      </c>
      <c r="E212" s="2" t="s">
        <v>2440</v>
      </c>
      <c r="F212" s="11" t="s">
        <v>2441</v>
      </c>
      <c r="G212" s="7" t="s">
        <v>483</v>
      </c>
      <c r="H212" s="7" t="s">
        <v>2430</v>
      </c>
      <c r="I212" s="19" t="s">
        <v>53</v>
      </c>
      <c r="J212" s="11" t="s">
        <v>112</v>
      </c>
      <c r="K212" s="7" t="s">
        <v>2323</v>
      </c>
      <c r="L212" s="10" t="s">
        <v>112</v>
      </c>
      <c r="M212" s="10" t="s">
        <v>112</v>
      </c>
      <c r="N212" s="10" t="s">
        <v>50</v>
      </c>
      <c r="O212" s="10" t="s">
        <v>50</v>
      </c>
      <c r="P212" s="19" t="s">
        <v>112</v>
      </c>
      <c r="Q212" s="7" t="s">
        <v>2442</v>
      </c>
      <c r="R212" s="19"/>
    </row>
    <row r="213" spans="1:18" ht="57.6" customHeight="1" x14ac:dyDescent="0.3">
      <c r="A213" s="7"/>
      <c r="B213" s="19">
        <v>210</v>
      </c>
      <c r="C213" s="7">
        <v>2010</v>
      </c>
      <c r="D213" s="7" t="s">
        <v>1068</v>
      </c>
      <c r="E213" s="7" t="s">
        <v>1069</v>
      </c>
      <c r="F213" s="11" t="s">
        <v>1585</v>
      </c>
      <c r="G213" s="7" t="s">
        <v>483</v>
      </c>
      <c r="H213" s="7" t="s">
        <v>674</v>
      </c>
      <c r="I213" s="19" t="s">
        <v>53</v>
      </c>
      <c r="J213" s="11" t="s">
        <v>112</v>
      </c>
      <c r="K213" s="7" t="s">
        <v>1050</v>
      </c>
      <c r="L213" s="10" t="s">
        <v>112</v>
      </c>
      <c r="M213" s="10" t="s">
        <v>50</v>
      </c>
      <c r="N213" s="10" t="s">
        <v>50</v>
      </c>
      <c r="O213" s="10" t="s">
        <v>50</v>
      </c>
      <c r="P213" s="7"/>
      <c r="Q213" s="19"/>
    </row>
    <row r="214" spans="1:18" ht="43.2" customHeight="1" x14ac:dyDescent="0.3">
      <c r="A214" s="7"/>
      <c r="B214" s="19">
        <v>211</v>
      </c>
      <c r="C214" s="7">
        <v>2010</v>
      </c>
      <c r="D214" s="7" t="s">
        <v>625</v>
      </c>
      <c r="E214" s="19" t="s">
        <v>624</v>
      </c>
      <c r="F214" s="11" t="s">
        <v>1586</v>
      </c>
      <c r="G214" s="7" t="s">
        <v>484</v>
      </c>
      <c r="H214" s="7" t="s">
        <v>380</v>
      </c>
      <c r="I214" s="7" t="s">
        <v>626</v>
      </c>
      <c r="J214" s="11" t="s">
        <v>112</v>
      </c>
      <c r="K214" s="7" t="s">
        <v>893</v>
      </c>
      <c r="L214" s="10" t="s">
        <v>112</v>
      </c>
      <c r="M214" s="10" t="s">
        <v>112</v>
      </c>
      <c r="N214" s="10" t="s">
        <v>50</v>
      </c>
      <c r="O214" s="10" t="s">
        <v>50</v>
      </c>
      <c r="P214" s="7" t="s">
        <v>112</v>
      </c>
      <c r="Q214" s="19" t="s">
        <v>1404</v>
      </c>
    </row>
    <row r="215" spans="1:18" ht="28.8" customHeight="1" x14ac:dyDescent="0.3">
      <c r="A215" s="7"/>
      <c r="B215" s="19">
        <v>212</v>
      </c>
      <c r="C215" s="7">
        <v>2010</v>
      </c>
      <c r="D215" s="7" t="s">
        <v>30</v>
      </c>
      <c r="E215" s="7" t="s">
        <v>326</v>
      </c>
      <c r="F215" s="11" t="s">
        <v>1559</v>
      </c>
      <c r="G215" s="7" t="s">
        <v>484</v>
      </c>
      <c r="H215" s="19" t="s">
        <v>327</v>
      </c>
      <c r="I215" s="7" t="s">
        <v>325</v>
      </c>
      <c r="J215" s="11" t="s">
        <v>112</v>
      </c>
      <c r="K215" s="7" t="s">
        <v>975</v>
      </c>
      <c r="L215" s="10" t="s">
        <v>112</v>
      </c>
      <c r="M215" s="10" t="s">
        <v>112</v>
      </c>
      <c r="N215" s="10" t="s">
        <v>112</v>
      </c>
      <c r="O215" s="10" t="s">
        <v>50</v>
      </c>
      <c r="P215" s="7" t="s">
        <v>112</v>
      </c>
      <c r="Q215" s="7" t="s">
        <v>1428</v>
      </c>
    </row>
    <row r="216" spans="1:18" ht="43.2" customHeight="1" x14ac:dyDescent="0.3">
      <c r="A216" s="7"/>
      <c r="B216" s="19">
        <v>213</v>
      </c>
      <c r="C216" s="7">
        <v>2010</v>
      </c>
      <c r="D216" s="7" t="s">
        <v>1337</v>
      </c>
      <c r="E216" s="7" t="s">
        <v>1336</v>
      </c>
      <c r="F216" s="11" t="s">
        <v>1587</v>
      </c>
      <c r="G216" s="7" t="s">
        <v>484</v>
      </c>
      <c r="H216" s="19" t="s">
        <v>357</v>
      </c>
      <c r="I216" s="7" t="s">
        <v>1338</v>
      </c>
      <c r="J216" s="11" t="s">
        <v>112</v>
      </c>
      <c r="K216" s="7" t="s">
        <v>1328</v>
      </c>
      <c r="L216" s="10" t="s">
        <v>50</v>
      </c>
      <c r="M216" s="10" t="s">
        <v>50</v>
      </c>
      <c r="N216" s="10" t="s">
        <v>50</v>
      </c>
      <c r="O216" s="10" t="s">
        <v>50</v>
      </c>
      <c r="P216" s="7"/>
      <c r="Q216" s="19"/>
      <c r="R216" s="19"/>
    </row>
    <row r="217" spans="1:18" ht="28.8" customHeight="1" x14ac:dyDescent="0.3">
      <c r="A217" s="7"/>
      <c r="B217" s="19">
        <v>214</v>
      </c>
      <c r="C217" s="11">
        <v>2010</v>
      </c>
      <c r="D217" s="11" t="s">
        <v>1297</v>
      </c>
      <c r="E217" s="11" t="s">
        <v>1296</v>
      </c>
      <c r="F217" s="11" t="s">
        <v>1588</v>
      </c>
      <c r="G217" s="11" t="s">
        <v>1298</v>
      </c>
      <c r="H217" s="19" t="s">
        <v>53</v>
      </c>
      <c r="I217" s="14" t="s">
        <v>53</v>
      </c>
      <c r="J217" s="11" t="s">
        <v>112</v>
      </c>
      <c r="K217" s="7" t="s">
        <v>1287</v>
      </c>
      <c r="L217" s="10" t="s">
        <v>112</v>
      </c>
      <c r="M217" s="10" t="s">
        <v>2168</v>
      </c>
      <c r="N217" s="10" t="s">
        <v>2168</v>
      </c>
      <c r="O217" s="10" t="s">
        <v>2168</v>
      </c>
      <c r="P217" s="7"/>
      <c r="Q217" s="19"/>
    </row>
    <row r="218" spans="1:18" ht="57.6" customHeight="1" x14ac:dyDescent="0.3">
      <c r="A218" s="7"/>
      <c r="B218" s="19">
        <v>215</v>
      </c>
      <c r="C218" s="15">
        <v>2010</v>
      </c>
      <c r="D218" s="15" t="s">
        <v>2436</v>
      </c>
      <c r="E218" s="2" t="s">
        <v>402</v>
      </c>
      <c r="F218" s="15" t="s">
        <v>2439</v>
      </c>
      <c r="G218" s="15" t="s">
        <v>483</v>
      </c>
      <c r="H218" s="15" t="s">
        <v>2430</v>
      </c>
      <c r="I218" s="15" t="s">
        <v>53</v>
      </c>
      <c r="J218" s="15" t="s">
        <v>112</v>
      </c>
      <c r="K218" s="15" t="s">
        <v>2323</v>
      </c>
      <c r="L218" s="10" t="s">
        <v>112</v>
      </c>
      <c r="M218" s="10" t="s">
        <v>112</v>
      </c>
      <c r="N218" s="10" t="s">
        <v>50</v>
      </c>
      <c r="O218" s="10" t="s">
        <v>50</v>
      </c>
      <c r="P218" s="15" t="s">
        <v>112</v>
      </c>
      <c r="Q218" s="15" t="s">
        <v>1993</v>
      </c>
      <c r="R218" s="19"/>
    </row>
    <row r="219" spans="1:18" ht="43.2" customHeight="1" x14ac:dyDescent="0.3">
      <c r="A219" s="7"/>
      <c r="B219" s="19">
        <v>216</v>
      </c>
      <c r="C219" s="7">
        <v>2010</v>
      </c>
      <c r="D219" s="7" t="s">
        <v>2436</v>
      </c>
      <c r="E219" s="2" t="s">
        <v>2435</v>
      </c>
      <c r="F219" s="11" t="s">
        <v>2437</v>
      </c>
      <c r="G219" s="7" t="s">
        <v>483</v>
      </c>
      <c r="H219" s="19" t="s">
        <v>2430</v>
      </c>
      <c r="I219" s="7" t="s">
        <v>53</v>
      </c>
      <c r="J219" s="11" t="s">
        <v>112</v>
      </c>
      <c r="K219" s="7" t="s">
        <v>2323</v>
      </c>
      <c r="L219" s="10" t="s">
        <v>112</v>
      </c>
      <c r="M219" s="10" t="s">
        <v>112</v>
      </c>
      <c r="N219" s="10" t="s">
        <v>112</v>
      </c>
      <c r="O219" s="10" t="s">
        <v>50</v>
      </c>
      <c r="P219" s="7" t="s">
        <v>112</v>
      </c>
      <c r="Q219" s="19" t="s">
        <v>2634</v>
      </c>
      <c r="R219" s="19"/>
    </row>
    <row r="220" spans="1:18" ht="43.2" customHeight="1" x14ac:dyDescent="0.3">
      <c r="A220" s="7"/>
      <c r="B220" s="19">
        <v>217</v>
      </c>
      <c r="C220" s="7">
        <v>2010</v>
      </c>
      <c r="D220" s="7" t="s">
        <v>592</v>
      </c>
      <c r="E220" s="2" t="s">
        <v>591</v>
      </c>
      <c r="F220" s="11" t="s">
        <v>1589</v>
      </c>
      <c r="G220" s="7" t="s">
        <v>483</v>
      </c>
      <c r="H220" s="7" t="s">
        <v>2430</v>
      </c>
      <c r="I220" s="7" t="s">
        <v>53</v>
      </c>
      <c r="J220" s="11" t="s">
        <v>112</v>
      </c>
      <c r="K220" s="7" t="s">
        <v>893</v>
      </c>
      <c r="L220" s="10" t="s">
        <v>112</v>
      </c>
      <c r="M220" s="10" t="s">
        <v>50</v>
      </c>
      <c r="N220" s="10" t="s">
        <v>50</v>
      </c>
      <c r="O220" s="10" t="s">
        <v>112</v>
      </c>
      <c r="P220" s="7"/>
      <c r="Q220" s="7"/>
      <c r="R220" s="19"/>
    </row>
    <row r="221" spans="1:18" ht="43.2" customHeight="1" x14ac:dyDescent="0.3">
      <c r="A221" s="7"/>
      <c r="B221" s="19">
        <v>218</v>
      </c>
      <c r="C221" s="7">
        <v>2010</v>
      </c>
      <c r="D221" s="7" t="s">
        <v>703</v>
      </c>
      <c r="E221" s="7" t="s">
        <v>702</v>
      </c>
      <c r="F221" s="11" t="s">
        <v>1590</v>
      </c>
      <c r="G221" s="7" t="s">
        <v>483</v>
      </c>
      <c r="H221" s="7" t="s">
        <v>704</v>
      </c>
      <c r="I221" s="7" t="s">
        <v>53</v>
      </c>
      <c r="J221" s="11" t="s">
        <v>112</v>
      </c>
      <c r="K221" s="7" t="s">
        <v>1287</v>
      </c>
      <c r="L221" s="10" t="s">
        <v>112</v>
      </c>
      <c r="M221" s="10" t="s">
        <v>50</v>
      </c>
      <c r="N221" s="10" t="s">
        <v>50</v>
      </c>
      <c r="O221" s="10" t="s">
        <v>112</v>
      </c>
      <c r="P221" s="7"/>
      <c r="Q221" s="7" t="s">
        <v>705</v>
      </c>
      <c r="R221" s="19" t="s">
        <v>1313</v>
      </c>
    </row>
    <row r="222" spans="1:18" ht="43.2" customHeight="1" x14ac:dyDescent="0.3">
      <c r="A222" s="7"/>
      <c r="B222" s="19">
        <v>219</v>
      </c>
      <c r="C222" s="7">
        <v>2010</v>
      </c>
      <c r="D222" s="7" t="s">
        <v>577</v>
      </c>
      <c r="E222" s="2" t="s">
        <v>579</v>
      </c>
      <c r="F222" s="11" t="s">
        <v>1591</v>
      </c>
      <c r="G222" s="7" t="s">
        <v>483</v>
      </c>
      <c r="H222" s="7" t="s">
        <v>2430</v>
      </c>
      <c r="I222" s="7" t="s">
        <v>53</v>
      </c>
      <c r="J222" s="11" t="s">
        <v>112</v>
      </c>
      <c r="K222" s="7" t="s">
        <v>893</v>
      </c>
      <c r="L222" s="10" t="s">
        <v>112</v>
      </c>
      <c r="M222" s="10" t="s">
        <v>112</v>
      </c>
      <c r="N222" s="10" t="s">
        <v>50</v>
      </c>
      <c r="O222" s="10" t="s">
        <v>50</v>
      </c>
      <c r="P222" s="7" t="s">
        <v>112</v>
      </c>
      <c r="Q222" s="7"/>
      <c r="R222" s="19" t="s">
        <v>578</v>
      </c>
    </row>
    <row r="223" spans="1:18" ht="30.6" customHeight="1" x14ac:dyDescent="0.3">
      <c r="A223" s="7"/>
      <c r="B223" s="19">
        <v>220</v>
      </c>
      <c r="C223" s="7">
        <v>2010</v>
      </c>
      <c r="D223" s="7" t="s">
        <v>47</v>
      </c>
      <c r="E223" s="19" t="s">
        <v>48</v>
      </c>
      <c r="F223" s="11" t="s">
        <v>1592</v>
      </c>
      <c r="G223" s="7" t="s">
        <v>484</v>
      </c>
      <c r="H223" s="7" t="s">
        <v>12</v>
      </c>
      <c r="I223" s="7" t="s">
        <v>49</v>
      </c>
      <c r="J223" s="11" t="s">
        <v>112</v>
      </c>
      <c r="K223" s="7" t="s">
        <v>441</v>
      </c>
      <c r="L223" s="10" t="s">
        <v>112</v>
      </c>
      <c r="M223" s="25" t="s">
        <v>112</v>
      </c>
      <c r="N223" s="25" t="s">
        <v>50</v>
      </c>
      <c r="O223" s="25" t="s">
        <v>50</v>
      </c>
      <c r="P223" s="1" t="s">
        <v>112</v>
      </c>
      <c r="Q223" s="13"/>
      <c r="R223" s="19"/>
    </row>
    <row r="224" spans="1:18" ht="43.2" customHeight="1" x14ac:dyDescent="0.3">
      <c r="A224" s="7"/>
      <c r="B224" s="19">
        <v>221</v>
      </c>
      <c r="C224" s="7">
        <v>2010</v>
      </c>
      <c r="D224" s="7" t="s">
        <v>581</v>
      </c>
      <c r="E224" s="2" t="s">
        <v>580</v>
      </c>
      <c r="F224" s="11" t="s">
        <v>1593</v>
      </c>
      <c r="G224" s="7" t="s">
        <v>483</v>
      </c>
      <c r="H224" s="7" t="s">
        <v>2430</v>
      </c>
      <c r="I224" s="7" t="s">
        <v>53</v>
      </c>
      <c r="J224" s="11" t="s">
        <v>112</v>
      </c>
      <c r="K224" s="7" t="s">
        <v>893</v>
      </c>
      <c r="L224" s="10" t="s">
        <v>112</v>
      </c>
      <c r="M224" s="10" t="s">
        <v>50</v>
      </c>
      <c r="N224" s="10" t="s">
        <v>50</v>
      </c>
      <c r="O224" s="10" t="s">
        <v>50</v>
      </c>
      <c r="P224" s="7"/>
      <c r="Q224" s="15"/>
      <c r="R224" s="19" t="s">
        <v>582</v>
      </c>
    </row>
    <row r="225" spans="1:18" ht="43.2" customHeight="1" x14ac:dyDescent="0.3">
      <c r="A225" s="7"/>
      <c r="B225" s="19">
        <v>222</v>
      </c>
      <c r="C225" s="7">
        <v>2010</v>
      </c>
      <c r="D225" s="7" t="s">
        <v>782</v>
      </c>
      <c r="E225" s="7" t="s">
        <v>781</v>
      </c>
      <c r="F225" s="11" t="s">
        <v>1594</v>
      </c>
      <c r="G225" s="7" t="s">
        <v>484</v>
      </c>
      <c r="H225" s="19" t="s">
        <v>783</v>
      </c>
      <c r="I225" s="7" t="s">
        <v>784</v>
      </c>
      <c r="J225" s="11" t="s">
        <v>112</v>
      </c>
      <c r="K225" s="7" t="s">
        <v>893</v>
      </c>
      <c r="L225" s="10" t="s">
        <v>50</v>
      </c>
      <c r="M225" s="10" t="s">
        <v>50</v>
      </c>
      <c r="N225" s="10" t="s">
        <v>50</v>
      </c>
      <c r="O225" s="10" t="s">
        <v>50</v>
      </c>
      <c r="P225" s="19"/>
      <c r="Q225" s="19"/>
    </row>
    <row r="226" spans="1:18" ht="43.2" customHeight="1" x14ac:dyDescent="0.3">
      <c r="A226" s="7"/>
      <c r="B226" s="19">
        <v>223</v>
      </c>
      <c r="C226" s="7">
        <v>2010</v>
      </c>
      <c r="D226" s="7" t="s">
        <v>2450</v>
      </c>
      <c r="E226" s="7" t="s">
        <v>2449</v>
      </c>
      <c r="F226" s="11" t="s">
        <v>2451</v>
      </c>
      <c r="G226" s="7" t="s">
        <v>483</v>
      </c>
      <c r="H226" s="7" t="s">
        <v>2430</v>
      </c>
      <c r="I226" s="7" t="s">
        <v>53</v>
      </c>
      <c r="J226" s="11" t="s">
        <v>112</v>
      </c>
      <c r="K226" s="7" t="s">
        <v>2323</v>
      </c>
      <c r="L226" s="10" t="s">
        <v>112</v>
      </c>
      <c r="M226" s="10" t="s">
        <v>50</v>
      </c>
      <c r="N226" s="10" t="s">
        <v>50</v>
      </c>
      <c r="O226" s="10" t="s">
        <v>50</v>
      </c>
      <c r="P226" s="7"/>
      <c r="Q226" s="7"/>
      <c r="R226" s="19"/>
    </row>
    <row r="227" spans="1:18" ht="57.6" customHeight="1" x14ac:dyDescent="0.3">
      <c r="A227" s="7"/>
      <c r="B227" s="19">
        <v>224</v>
      </c>
      <c r="C227" s="7">
        <v>2010</v>
      </c>
      <c r="D227" s="7" t="s">
        <v>822</v>
      </c>
      <c r="E227" s="7" t="s">
        <v>821</v>
      </c>
      <c r="F227" s="11" t="s">
        <v>1595</v>
      </c>
      <c r="G227" s="7" t="s">
        <v>483</v>
      </c>
      <c r="H227" s="7" t="s">
        <v>824</v>
      </c>
      <c r="I227" s="15" t="s">
        <v>53</v>
      </c>
      <c r="J227" s="11" t="s">
        <v>112</v>
      </c>
      <c r="K227" s="7" t="s">
        <v>893</v>
      </c>
      <c r="L227" s="10" t="s">
        <v>112</v>
      </c>
      <c r="M227" s="10" t="s">
        <v>50</v>
      </c>
      <c r="N227" s="10" t="s">
        <v>50</v>
      </c>
      <c r="O227" s="10" t="s">
        <v>50</v>
      </c>
      <c r="P227" s="7"/>
      <c r="Q227" s="7"/>
      <c r="R227" s="19" t="s">
        <v>823</v>
      </c>
    </row>
    <row r="228" spans="1:18" ht="28.8" customHeight="1" x14ac:dyDescent="0.3">
      <c r="A228" s="7"/>
      <c r="B228" s="19">
        <v>225</v>
      </c>
      <c r="C228" s="7">
        <v>2011</v>
      </c>
      <c r="D228" s="7" t="s">
        <v>434</v>
      </c>
      <c r="E228" s="7" t="s">
        <v>432</v>
      </c>
      <c r="F228" s="11" t="s">
        <v>1596</v>
      </c>
      <c r="G228" s="7" t="s">
        <v>484</v>
      </c>
      <c r="H228" s="7" t="s">
        <v>17</v>
      </c>
      <c r="I228" s="19" t="s">
        <v>433</v>
      </c>
      <c r="J228" s="11" t="s">
        <v>112</v>
      </c>
      <c r="K228" s="7" t="s">
        <v>893</v>
      </c>
      <c r="L228" s="10" t="s">
        <v>50</v>
      </c>
      <c r="M228" s="10" t="s">
        <v>50</v>
      </c>
      <c r="N228" s="10" t="s">
        <v>50</v>
      </c>
      <c r="O228" s="10" t="s">
        <v>50</v>
      </c>
      <c r="P228" s="7"/>
      <c r="Q228" s="7"/>
    </row>
    <row r="229" spans="1:18" ht="43.2" customHeight="1" x14ac:dyDescent="0.3">
      <c r="A229" s="7"/>
      <c r="B229" s="19">
        <v>226</v>
      </c>
      <c r="C229" s="7">
        <v>2011</v>
      </c>
      <c r="D229" s="7" t="s">
        <v>451</v>
      </c>
      <c r="E229" s="19" t="s">
        <v>450</v>
      </c>
      <c r="F229" s="11" t="s">
        <v>1597</v>
      </c>
      <c r="G229" s="7" t="s">
        <v>405</v>
      </c>
      <c r="H229" s="7" t="s">
        <v>53</v>
      </c>
      <c r="I229" s="13" t="s">
        <v>53</v>
      </c>
      <c r="J229" s="11" t="s">
        <v>50</v>
      </c>
      <c r="K229" s="7" t="s">
        <v>893</v>
      </c>
      <c r="L229" s="10" t="s">
        <v>1430</v>
      </c>
      <c r="M229" s="10" t="s">
        <v>1430</v>
      </c>
      <c r="N229" s="10" t="s">
        <v>1430</v>
      </c>
      <c r="O229" s="10" t="s">
        <v>1430</v>
      </c>
      <c r="P229" s="7"/>
      <c r="Q229" s="8"/>
    </row>
    <row r="230" spans="1:18" ht="43.2" customHeight="1" x14ac:dyDescent="0.3">
      <c r="A230" s="7"/>
      <c r="B230" s="19">
        <v>227</v>
      </c>
      <c r="C230" s="7">
        <v>2011</v>
      </c>
      <c r="D230" s="7" t="s">
        <v>816</v>
      </c>
      <c r="E230" s="7" t="s">
        <v>815</v>
      </c>
      <c r="F230" s="11" t="s">
        <v>1598</v>
      </c>
      <c r="G230" s="7" t="s">
        <v>484</v>
      </c>
      <c r="H230" s="7" t="s">
        <v>346</v>
      </c>
      <c r="I230" s="7" t="s">
        <v>53</v>
      </c>
      <c r="J230" s="11" t="s">
        <v>112</v>
      </c>
      <c r="K230" s="7" t="s">
        <v>893</v>
      </c>
      <c r="L230" s="10" t="s">
        <v>112</v>
      </c>
      <c r="M230" s="10" t="s">
        <v>112</v>
      </c>
      <c r="N230" s="10" t="s">
        <v>50</v>
      </c>
      <c r="O230" s="10" t="s">
        <v>50</v>
      </c>
      <c r="P230" s="7" t="s">
        <v>112</v>
      </c>
      <c r="Q230" s="7" t="s">
        <v>1361</v>
      </c>
    </row>
    <row r="231" spans="1:18" ht="57.6" customHeight="1" x14ac:dyDescent="0.3">
      <c r="A231" s="7"/>
      <c r="B231" s="19">
        <v>228</v>
      </c>
      <c r="C231" s="7">
        <v>2011</v>
      </c>
      <c r="D231" s="7" t="s">
        <v>1091</v>
      </c>
      <c r="E231" s="19" t="s">
        <v>1090</v>
      </c>
      <c r="F231" s="11" t="s">
        <v>1599</v>
      </c>
      <c r="G231" s="7" t="s">
        <v>484</v>
      </c>
      <c r="H231" s="19" t="s">
        <v>334</v>
      </c>
      <c r="I231" s="7" t="s">
        <v>1092</v>
      </c>
      <c r="J231" s="11" t="s">
        <v>112</v>
      </c>
      <c r="K231" s="7" t="s">
        <v>1050</v>
      </c>
      <c r="L231" s="10" t="s">
        <v>50</v>
      </c>
      <c r="M231" s="10" t="s">
        <v>50</v>
      </c>
      <c r="N231" s="10" t="s">
        <v>50</v>
      </c>
      <c r="O231" s="10" t="s">
        <v>50</v>
      </c>
      <c r="P231" s="7"/>
      <c r="Q231" s="7"/>
    </row>
    <row r="232" spans="1:18" ht="57.6" customHeight="1" x14ac:dyDescent="0.3">
      <c r="A232" s="7"/>
      <c r="B232" s="19">
        <v>229</v>
      </c>
      <c r="C232" s="7">
        <v>2011</v>
      </c>
      <c r="D232" s="7" t="s">
        <v>416</v>
      </c>
      <c r="E232" s="7" t="s">
        <v>417</v>
      </c>
      <c r="F232" s="11" t="s">
        <v>1600</v>
      </c>
      <c r="G232" s="7" t="s">
        <v>484</v>
      </c>
      <c r="H232" s="7" t="s">
        <v>200</v>
      </c>
      <c r="I232" s="7" t="s">
        <v>418</v>
      </c>
      <c r="J232" s="11" t="s">
        <v>112</v>
      </c>
      <c r="K232" s="7" t="s">
        <v>893</v>
      </c>
      <c r="L232" s="10" t="s">
        <v>112</v>
      </c>
      <c r="M232" s="10" t="s">
        <v>50</v>
      </c>
      <c r="N232" s="10" t="s">
        <v>50</v>
      </c>
      <c r="O232" s="10" t="s">
        <v>50</v>
      </c>
      <c r="P232" s="7"/>
      <c r="Q232" s="11"/>
    </row>
    <row r="233" spans="1:18" ht="43.2" customHeight="1" x14ac:dyDescent="0.3">
      <c r="A233" s="7"/>
      <c r="B233" s="19">
        <v>230</v>
      </c>
      <c r="C233" s="7">
        <v>2011</v>
      </c>
      <c r="D233" s="7" t="s">
        <v>1327</v>
      </c>
      <c r="E233" s="7" t="s">
        <v>1325</v>
      </c>
      <c r="F233" s="11" t="s">
        <v>1601</v>
      </c>
      <c r="G233" s="7" t="s">
        <v>484</v>
      </c>
      <c r="H233" s="7" t="s">
        <v>1154</v>
      </c>
      <c r="I233" s="7" t="s">
        <v>1326</v>
      </c>
      <c r="J233" s="11" t="s">
        <v>50</v>
      </c>
      <c r="K233" s="7" t="s">
        <v>1287</v>
      </c>
      <c r="L233" s="10" t="s">
        <v>1430</v>
      </c>
      <c r="M233" s="10" t="s">
        <v>1430</v>
      </c>
      <c r="N233" s="10" t="s">
        <v>1430</v>
      </c>
      <c r="O233" s="10" t="s">
        <v>1430</v>
      </c>
      <c r="P233" s="7"/>
      <c r="Q233" s="7"/>
      <c r="R233" s="19"/>
    </row>
    <row r="234" spans="1:18" ht="57.6" customHeight="1" x14ac:dyDescent="0.3">
      <c r="A234" s="7"/>
      <c r="B234" s="19">
        <v>231</v>
      </c>
      <c r="C234" s="7">
        <v>2011</v>
      </c>
      <c r="D234" s="7" t="s">
        <v>455</v>
      </c>
      <c r="E234" s="19" t="s">
        <v>456</v>
      </c>
      <c r="F234" s="11" t="s">
        <v>1602</v>
      </c>
      <c r="G234" s="7" t="s">
        <v>405</v>
      </c>
      <c r="H234" s="7" t="s">
        <v>53</v>
      </c>
      <c r="I234" s="19" t="s">
        <v>53</v>
      </c>
      <c r="J234" s="11" t="s">
        <v>50</v>
      </c>
      <c r="K234" s="7" t="s">
        <v>893</v>
      </c>
      <c r="L234" s="10" t="s">
        <v>1430</v>
      </c>
      <c r="M234" s="10" t="s">
        <v>1430</v>
      </c>
      <c r="N234" s="10" t="s">
        <v>1430</v>
      </c>
      <c r="O234" s="10" t="s">
        <v>1430</v>
      </c>
      <c r="P234" s="7"/>
      <c r="Q234" s="7"/>
    </row>
    <row r="235" spans="1:18" ht="28.8" customHeight="1" x14ac:dyDescent="0.3">
      <c r="A235" s="7"/>
      <c r="B235" s="19">
        <v>232</v>
      </c>
      <c r="C235" s="7">
        <v>2011</v>
      </c>
      <c r="D235" s="7" t="s">
        <v>453</v>
      </c>
      <c r="E235" s="7" t="s">
        <v>452</v>
      </c>
      <c r="F235" s="11" t="s">
        <v>1603</v>
      </c>
      <c r="G235" s="7" t="s">
        <v>484</v>
      </c>
      <c r="H235" s="7" t="s">
        <v>357</v>
      </c>
      <c r="I235" s="7" t="s">
        <v>454</v>
      </c>
      <c r="J235" s="11" t="s">
        <v>112</v>
      </c>
      <c r="K235" s="7" t="s">
        <v>893</v>
      </c>
      <c r="L235" s="10" t="s">
        <v>112</v>
      </c>
      <c r="M235" s="10" t="s">
        <v>50</v>
      </c>
      <c r="N235" s="10" t="s">
        <v>50</v>
      </c>
      <c r="O235" s="10" t="s">
        <v>50</v>
      </c>
      <c r="P235" s="7"/>
      <c r="Q235" s="11"/>
    </row>
    <row r="236" spans="1:18" ht="43.2" customHeight="1" x14ac:dyDescent="0.3">
      <c r="A236" s="7"/>
      <c r="B236" s="19">
        <v>233</v>
      </c>
      <c r="C236" s="15">
        <v>2011</v>
      </c>
      <c r="D236" s="15" t="s">
        <v>285</v>
      </c>
      <c r="E236" s="15" t="s">
        <v>284</v>
      </c>
      <c r="F236" s="15" t="s">
        <v>1604</v>
      </c>
      <c r="G236" s="15" t="s">
        <v>484</v>
      </c>
      <c r="H236" s="15" t="s">
        <v>110</v>
      </c>
      <c r="I236" s="19" t="s">
        <v>286</v>
      </c>
      <c r="J236" s="15" t="s">
        <v>112</v>
      </c>
      <c r="K236" s="15" t="s">
        <v>441</v>
      </c>
      <c r="L236" s="10" t="s">
        <v>112</v>
      </c>
      <c r="M236" s="10" t="s">
        <v>50</v>
      </c>
      <c r="N236" s="10" t="s">
        <v>50</v>
      </c>
      <c r="O236" s="10" t="s">
        <v>50</v>
      </c>
      <c r="P236" s="19"/>
      <c r="Q236" s="15"/>
    </row>
    <row r="237" spans="1:18" ht="43.2" customHeight="1" x14ac:dyDescent="0.3">
      <c r="A237" s="7"/>
      <c r="B237" s="19">
        <v>234</v>
      </c>
      <c r="C237" s="7">
        <v>2011</v>
      </c>
      <c r="D237" s="7" t="s">
        <v>723</v>
      </c>
      <c r="E237" s="7" t="s">
        <v>722</v>
      </c>
      <c r="F237" s="11" t="s">
        <v>1605</v>
      </c>
      <c r="G237" s="7" t="s">
        <v>483</v>
      </c>
      <c r="H237" s="7" t="s">
        <v>20</v>
      </c>
      <c r="I237" s="19" t="s">
        <v>53</v>
      </c>
      <c r="J237" s="11" t="s">
        <v>112</v>
      </c>
      <c r="K237" s="7" t="s">
        <v>893</v>
      </c>
      <c r="L237" s="10" t="s">
        <v>112</v>
      </c>
      <c r="M237" s="10" t="s">
        <v>112</v>
      </c>
      <c r="N237" s="10" t="s">
        <v>112</v>
      </c>
      <c r="O237" s="10" t="s">
        <v>112</v>
      </c>
      <c r="P237" s="19" t="s">
        <v>112</v>
      </c>
      <c r="Q237" s="7" t="s">
        <v>724</v>
      </c>
    </row>
    <row r="238" spans="1:18" ht="43.2" customHeight="1" x14ac:dyDescent="0.3">
      <c r="A238" s="7"/>
      <c r="B238" s="19">
        <v>235</v>
      </c>
      <c r="C238" s="7">
        <v>2011</v>
      </c>
      <c r="D238" s="7" t="s">
        <v>300</v>
      </c>
      <c r="E238" s="7" t="s">
        <v>301</v>
      </c>
      <c r="F238" s="11" t="s">
        <v>1606</v>
      </c>
      <c r="G238" s="7" t="s">
        <v>484</v>
      </c>
      <c r="H238" s="7" t="s">
        <v>119</v>
      </c>
      <c r="I238" s="19" t="s">
        <v>302</v>
      </c>
      <c r="J238" s="11" t="s">
        <v>112</v>
      </c>
      <c r="K238" s="7" t="s">
        <v>893</v>
      </c>
      <c r="L238" s="10" t="s">
        <v>112</v>
      </c>
      <c r="M238" s="10" t="s">
        <v>112</v>
      </c>
      <c r="N238" s="10" t="s">
        <v>50</v>
      </c>
      <c r="O238" s="10" t="s">
        <v>50</v>
      </c>
      <c r="P238" s="19" t="s">
        <v>112</v>
      </c>
      <c r="Q238" s="19" t="s">
        <v>1405</v>
      </c>
    </row>
    <row r="239" spans="1:18" ht="43.2" customHeight="1" x14ac:dyDescent="0.3">
      <c r="A239" s="7"/>
      <c r="B239" s="19">
        <v>236</v>
      </c>
      <c r="C239" s="7">
        <v>2011</v>
      </c>
      <c r="D239" s="7" t="s">
        <v>996</v>
      </c>
      <c r="E239" s="7" t="s">
        <v>1003</v>
      </c>
      <c r="F239" s="11" t="s">
        <v>1607</v>
      </c>
      <c r="G239" s="7" t="s">
        <v>483</v>
      </c>
      <c r="H239" s="7" t="s">
        <v>1004</v>
      </c>
      <c r="I239" s="19" t="s">
        <v>53</v>
      </c>
      <c r="J239" s="11" t="s">
        <v>112</v>
      </c>
      <c r="K239" s="7" t="s">
        <v>975</v>
      </c>
      <c r="L239" s="10" t="s">
        <v>112</v>
      </c>
      <c r="M239" s="10" t="s">
        <v>112</v>
      </c>
      <c r="N239" s="10" t="s">
        <v>50</v>
      </c>
      <c r="O239" s="10" t="s">
        <v>50</v>
      </c>
      <c r="P239" s="7" t="s">
        <v>112</v>
      </c>
      <c r="Q239" s="11" t="s">
        <v>1023</v>
      </c>
    </row>
    <row r="240" spans="1:18" ht="57.6" customHeight="1" x14ac:dyDescent="0.3">
      <c r="A240" s="7"/>
      <c r="B240" s="19">
        <v>237</v>
      </c>
      <c r="C240" s="7">
        <v>2011</v>
      </c>
      <c r="D240" s="7" t="s">
        <v>13</v>
      </c>
      <c r="E240" s="7" t="s">
        <v>990</v>
      </c>
      <c r="F240" s="11" t="s">
        <v>1608</v>
      </c>
      <c r="G240" s="7" t="s">
        <v>483</v>
      </c>
      <c r="H240" s="7" t="s">
        <v>991</v>
      </c>
      <c r="I240" s="19" t="s">
        <v>53</v>
      </c>
      <c r="J240" s="11" t="s">
        <v>112</v>
      </c>
      <c r="K240" s="7" t="s">
        <v>975</v>
      </c>
      <c r="L240" s="10" t="s">
        <v>112</v>
      </c>
      <c r="M240" s="10" t="s">
        <v>112</v>
      </c>
      <c r="N240" s="10" t="s">
        <v>50</v>
      </c>
      <c r="O240" s="10" t="s">
        <v>50</v>
      </c>
      <c r="P240" s="19" t="s">
        <v>112</v>
      </c>
      <c r="Q240" s="11" t="s">
        <v>992</v>
      </c>
    </row>
    <row r="241" spans="1:18" ht="28.8" customHeight="1" x14ac:dyDescent="0.3">
      <c r="A241" s="7"/>
      <c r="B241" s="19">
        <v>238</v>
      </c>
      <c r="C241" s="7">
        <v>2011</v>
      </c>
      <c r="D241" s="7" t="s">
        <v>1124</v>
      </c>
      <c r="E241" s="7" t="s">
        <v>1123</v>
      </c>
      <c r="F241" s="11" t="s">
        <v>1433</v>
      </c>
      <c r="G241" s="7" t="s">
        <v>484</v>
      </c>
      <c r="H241" s="19" t="s">
        <v>357</v>
      </c>
      <c r="I241" s="7" t="s">
        <v>1125</v>
      </c>
      <c r="J241" s="11" t="s">
        <v>112</v>
      </c>
      <c r="K241" s="7" t="s">
        <v>1050</v>
      </c>
      <c r="L241" s="10" t="s">
        <v>112</v>
      </c>
      <c r="M241" s="10" t="s">
        <v>112</v>
      </c>
      <c r="N241" s="10" t="s">
        <v>50</v>
      </c>
      <c r="O241" s="10" t="s">
        <v>50</v>
      </c>
      <c r="P241" s="7" t="s">
        <v>112</v>
      </c>
      <c r="Q241" s="7" t="s">
        <v>1356</v>
      </c>
    </row>
    <row r="242" spans="1:18" ht="57.6" customHeight="1" x14ac:dyDescent="0.3">
      <c r="A242" s="7"/>
      <c r="B242" s="19">
        <v>239</v>
      </c>
      <c r="C242" s="7">
        <v>2011</v>
      </c>
      <c r="D242" s="7" t="s">
        <v>511</v>
      </c>
      <c r="E242" s="19" t="s">
        <v>1213</v>
      </c>
      <c r="F242" s="11" t="s">
        <v>1434</v>
      </c>
      <c r="G242" s="7" t="s">
        <v>484</v>
      </c>
      <c r="H242" s="7" t="s">
        <v>1212</v>
      </c>
      <c r="I242" s="7" t="s">
        <v>1214</v>
      </c>
      <c r="J242" s="11" t="s">
        <v>112</v>
      </c>
      <c r="K242" s="7" t="s">
        <v>1050</v>
      </c>
      <c r="L242" s="10" t="s">
        <v>112</v>
      </c>
      <c r="M242" s="10" t="s">
        <v>50</v>
      </c>
      <c r="N242" s="10" t="s">
        <v>112</v>
      </c>
      <c r="O242" s="10" t="s">
        <v>50</v>
      </c>
      <c r="P242" s="19" t="s">
        <v>112</v>
      </c>
      <c r="Q242" s="11" t="s">
        <v>1358</v>
      </c>
    </row>
    <row r="243" spans="1:18" ht="43.2" customHeight="1" x14ac:dyDescent="0.3">
      <c r="A243" s="7"/>
      <c r="B243" s="19">
        <v>240</v>
      </c>
      <c r="C243" s="7">
        <v>2011</v>
      </c>
      <c r="D243" s="7" t="s">
        <v>658</v>
      </c>
      <c r="E243" s="7" t="s">
        <v>797</v>
      </c>
      <c r="F243" s="11" t="s">
        <v>1609</v>
      </c>
      <c r="G243" s="7" t="s">
        <v>484</v>
      </c>
      <c r="H243" s="7" t="s">
        <v>17</v>
      </c>
      <c r="I243" s="7" t="s">
        <v>798</v>
      </c>
      <c r="J243" s="11" t="s">
        <v>50</v>
      </c>
      <c r="K243" s="7" t="s">
        <v>893</v>
      </c>
      <c r="L243" s="10" t="s">
        <v>1430</v>
      </c>
      <c r="M243" s="10" t="s">
        <v>1430</v>
      </c>
      <c r="N243" s="10" t="s">
        <v>1430</v>
      </c>
      <c r="O243" s="10" t="s">
        <v>1430</v>
      </c>
      <c r="P243" s="7"/>
      <c r="Q243" s="19"/>
      <c r="R243" s="19"/>
    </row>
    <row r="244" spans="1:18" ht="43.2" customHeight="1" x14ac:dyDescent="0.3">
      <c r="A244" s="7"/>
      <c r="B244" s="19">
        <v>241</v>
      </c>
      <c r="C244" s="7">
        <v>2011</v>
      </c>
      <c r="D244" s="7" t="s">
        <v>1322</v>
      </c>
      <c r="E244" s="7" t="s">
        <v>1319</v>
      </c>
      <c r="F244" s="11" t="s">
        <v>1610</v>
      </c>
      <c r="G244" s="7" t="s">
        <v>483</v>
      </c>
      <c r="H244" s="7" t="s">
        <v>1320</v>
      </c>
      <c r="I244" s="14" t="s">
        <v>1321</v>
      </c>
      <c r="J244" s="11" t="s">
        <v>112</v>
      </c>
      <c r="K244" s="7" t="s">
        <v>1287</v>
      </c>
      <c r="L244" s="10" t="s">
        <v>112</v>
      </c>
      <c r="M244" s="10" t="s">
        <v>112</v>
      </c>
      <c r="N244" s="10" t="s">
        <v>50</v>
      </c>
      <c r="O244" s="10" t="s">
        <v>50</v>
      </c>
      <c r="P244" s="19" t="s">
        <v>112</v>
      </c>
      <c r="Q244" s="11" t="s">
        <v>1373</v>
      </c>
    </row>
    <row r="245" spans="1:18" ht="57.6" customHeight="1" x14ac:dyDescent="0.3">
      <c r="A245" s="7"/>
      <c r="B245" s="19">
        <v>242</v>
      </c>
      <c r="C245" s="7">
        <v>2011</v>
      </c>
      <c r="D245" s="7" t="s">
        <v>532</v>
      </c>
      <c r="E245" s="19" t="s">
        <v>533</v>
      </c>
      <c r="F245" s="11" t="s">
        <v>1611</v>
      </c>
      <c r="G245" s="7" t="s">
        <v>483</v>
      </c>
      <c r="H245" s="19" t="s">
        <v>534</v>
      </c>
      <c r="I245" s="7" t="s">
        <v>53</v>
      </c>
      <c r="J245" s="11" t="s">
        <v>112</v>
      </c>
      <c r="K245" s="7" t="s">
        <v>893</v>
      </c>
      <c r="L245" s="10" t="s">
        <v>50</v>
      </c>
      <c r="M245" s="10" t="s">
        <v>50</v>
      </c>
      <c r="N245" s="10" t="s">
        <v>50</v>
      </c>
      <c r="O245" s="10" t="s">
        <v>50</v>
      </c>
      <c r="P245" s="7"/>
      <c r="Q245" s="7"/>
    </row>
    <row r="246" spans="1:18" ht="43.2" customHeight="1" x14ac:dyDescent="0.3">
      <c r="A246" s="7"/>
      <c r="B246" s="19">
        <v>243</v>
      </c>
      <c r="C246" s="7">
        <v>2011</v>
      </c>
      <c r="D246" s="7" t="s">
        <v>209</v>
      </c>
      <c r="E246" s="7" t="s">
        <v>208</v>
      </c>
      <c r="F246" s="11" t="s">
        <v>1612</v>
      </c>
      <c r="G246" s="7" t="s">
        <v>484</v>
      </c>
      <c r="H246" s="7" t="s">
        <v>210</v>
      </c>
      <c r="I246" s="19" t="s">
        <v>211</v>
      </c>
      <c r="J246" s="11" t="s">
        <v>112</v>
      </c>
      <c r="K246" s="7" t="s">
        <v>441</v>
      </c>
      <c r="L246" s="10" t="s">
        <v>112</v>
      </c>
      <c r="M246" s="10" t="s">
        <v>112</v>
      </c>
      <c r="N246" s="10" t="s">
        <v>50</v>
      </c>
      <c r="O246" s="10" t="s">
        <v>50</v>
      </c>
      <c r="P246" s="7" t="s">
        <v>112</v>
      </c>
      <c r="Q246" s="19" t="s">
        <v>1406</v>
      </c>
    </row>
    <row r="247" spans="1:18" ht="43.2" customHeight="1" x14ac:dyDescent="0.3">
      <c r="A247" s="7"/>
      <c r="B247" s="19">
        <v>244</v>
      </c>
      <c r="C247" s="7">
        <v>2011</v>
      </c>
      <c r="D247" s="7" t="s">
        <v>1156</v>
      </c>
      <c r="E247" s="7" t="s">
        <v>1153</v>
      </c>
      <c r="F247" s="11" t="s">
        <v>1613</v>
      </c>
      <c r="G247" s="7" t="s">
        <v>484</v>
      </c>
      <c r="H247" s="7" t="s">
        <v>1154</v>
      </c>
      <c r="I247" s="15" t="s">
        <v>1155</v>
      </c>
      <c r="J247" s="11" t="s">
        <v>112</v>
      </c>
      <c r="K247" s="7" t="s">
        <v>1050</v>
      </c>
      <c r="L247" s="10" t="s">
        <v>112</v>
      </c>
      <c r="M247" s="10" t="s">
        <v>50</v>
      </c>
      <c r="N247" s="10" t="s">
        <v>50</v>
      </c>
      <c r="O247" s="10" t="s">
        <v>50</v>
      </c>
      <c r="P247" s="7"/>
      <c r="Q247" s="7"/>
      <c r="R247" s="19"/>
    </row>
    <row r="248" spans="1:18" ht="43.2" customHeight="1" x14ac:dyDescent="0.3">
      <c r="A248" s="7"/>
      <c r="B248" s="19">
        <v>245</v>
      </c>
      <c r="C248" s="7">
        <v>2011</v>
      </c>
      <c r="D248" s="7" t="s">
        <v>324</v>
      </c>
      <c r="E248" s="19" t="s">
        <v>117</v>
      </c>
      <c r="F248" s="11" t="s">
        <v>1614</v>
      </c>
      <c r="G248" s="7" t="s">
        <v>484</v>
      </c>
      <c r="H248" s="19" t="s">
        <v>110</v>
      </c>
      <c r="I248" s="19" t="s">
        <v>118</v>
      </c>
      <c r="J248" s="11" t="s">
        <v>112</v>
      </c>
      <c r="K248" s="7" t="s">
        <v>441</v>
      </c>
      <c r="L248" s="10" t="s">
        <v>112</v>
      </c>
      <c r="M248" s="10" t="s">
        <v>50</v>
      </c>
      <c r="N248" s="10" t="s">
        <v>50</v>
      </c>
      <c r="O248" s="10" t="s">
        <v>50</v>
      </c>
      <c r="P248" s="7"/>
      <c r="Q248" s="9"/>
    </row>
    <row r="249" spans="1:18" ht="43.2" customHeight="1" x14ac:dyDescent="0.3">
      <c r="A249" s="7"/>
      <c r="B249" s="19">
        <v>246</v>
      </c>
      <c r="C249" s="15">
        <v>2011</v>
      </c>
      <c r="D249" s="15" t="s">
        <v>116</v>
      </c>
      <c r="E249" s="15" t="s">
        <v>115</v>
      </c>
      <c r="F249" s="15" t="s">
        <v>1615</v>
      </c>
      <c r="G249" s="15" t="s">
        <v>484</v>
      </c>
      <c r="H249" s="15" t="s">
        <v>14</v>
      </c>
      <c r="I249" s="15" t="s">
        <v>114</v>
      </c>
      <c r="J249" s="15" t="s">
        <v>112</v>
      </c>
      <c r="K249" s="15" t="s">
        <v>441</v>
      </c>
      <c r="L249" s="10" t="s">
        <v>112</v>
      </c>
      <c r="M249" s="10" t="s">
        <v>50</v>
      </c>
      <c r="N249" s="10" t="s">
        <v>50</v>
      </c>
      <c r="O249" s="10" t="s">
        <v>50</v>
      </c>
      <c r="P249" s="15"/>
      <c r="Q249" s="15"/>
    </row>
    <row r="250" spans="1:18" ht="43.2" customHeight="1" x14ac:dyDescent="0.3">
      <c r="A250" s="7"/>
      <c r="B250" s="19">
        <v>247</v>
      </c>
      <c r="C250" s="7">
        <v>2011</v>
      </c>
      <c r="D250" s="7" t="s">
        <v>383</v>
      </c>
      <c r="E250" s="7" t="s">
        <v>382</v>
      </c>
      <c r="F250" s="11" t="s">
        <v>1616</v>
      </c>
      <c r="G250" s="7" t="s">
        <v>484</v>
      </c>
      <c r="H250" s="13" t="s">
        <v>334</v>
      </c>
      <c r="I250" s="15" t="s">
        <v>384</v>
      </c>
      <c r="J250" s="11" t="s">
        <v>112</v>
      </c>
      <c r="K250" s="7" t="s">
        <v>893</v>
      </c>
      <c r="L250" s="10" t="s">
        <v>112</v>
      </c>
      <c r="M250" s="10" t="s">
        <v>50</v>
      </c>
      <c r="N250" s="10" t="s">
        <v>50</v>
      </c>
      <c r="O250" s="10" t="s">
        <v>112</v>
      </c>
      <c r="P250" s="7"/>
      <c r="Q250" s="7" t="s">
        <v>1407</v>
      </c>
    </row>
    <row r="251" spans="1:18" ht="28.8" customHeight="1" x14ac:dyDescent="0.3">
      <c r="A251" s="7"/>
      <c r="B251" s="19">
        <v>248</v>
      </c>
      <c r="C251" s="7">
        <v>2011</v>
      </c>
      <c r="D251" s="7" t="s">
        <v>1350</v>
      </c>
      <c r="E251" s="7" t="s">
        <v>1349</v>
      </c>
      <c r="F251" s="11" t="s">
        <v>1617</v>
      </c>
      <c r="G251" s="7" t="s">
        <v>405</v>
      </c>
      <c r="H251" s="15" t="s">
        <v>53</v>
      </c>
      <c r="I251" s="14" t="s">
        <v>53</v>
      </c>
      <c r="J251" s="11" t="s">
        <v>50</v>
      </c>
      <c r="K251" s="7" t="s">
        <v>1328</v>
      </c>
      <c r="L251" s="10" t="s">
        <v>1430</v>
      </c>
      <c r="M251" s="10" t="s">
        <v>1430</v>
      </c>
      <c r="N251" s="10" t="s">
        <v>1430</v>
      </c>
      <c r="O251" s="10" t="s">
        <v>1430</v>
      </c>
      <c r="P251" s="7"/>
      <c r="Q251" s="7"/>
    </row>
    <row r="252" spans="1:18" ht="43.2" customHeight="1" x14ac:dyDescent="0.3">
      <c r="A252" s="7"/>
      <c r="B252" s="19">
        <v>249</v>
      </c>
      <c r="C252" s="15">
        <v>2011</v>
      </c>
      <c r="D252" s="15" t="s">
        <v>1121</v>
      </c>
      <c r="E252" s="19" t="s">
        <v>1120</v>
      </c>
      <c r="F252" s="15" t="s">
        <v>1618</v>
      </c>
      <c r="G252" s="15" t="s">
        <v>484</v>
      </c>
      <c r="H252" s="15" t="s">
        <v>119</v>
      </c>
      <c r="I252" s="15" t="s">
        <v>1122</v>
      </c>
      <c r="J252" s="15" t="s">
        <v>112</v>
      </c>
      <c r="K252" s="15" t="s">
        <v>1050</v>
      </c>
      <c r="L252" s="10" t="s">
        <v>50</v>
      </c>
      <c r="M252" s="10" t="s">
        <v>50</v>
      </c>
      <c r="N252" s="10" t="s">
        <v>50</v>
      </c>
      <c r="O252" s="10" t="s">
        <v>50</v>
      </c>
      <c r="P252" s="15"/>
      <c r="Q252" s="15"/>
    </row>
    <row r="253" spans="1:18" ht="43.2" customHeight="1" x14ac:dyDescent="0.3">
      <c r="A253" s="7"/>
      <c r="B253" s="19">
        <v>250</v>
      </c>
      <c r="C253" s="7">
        <v>2011</v>
      </c>
      <c r="D253" s="7" t="s">
        <v>895</v>
      </c>
      <c r="E253" s="7" t="s">
        <v>894</v>
      </c>
      <c r="F253" s="11" t="s">
        <v>1620</v>
      </c>
      <c r="G253" s="7" t="s">
        <v>484</v>
      </c>
      <c r="H253" s="19" t="s">
        <v>937</v>
      </c>
      <c r="I253" s="19" t="s">
        <v>53</v>
      </c>
      <c r="J253" s="11" t="s">
        <v>112</v>
      </c>
      <c r="K253" s="7" t="s">
        <v>893</v>
      </c>
      <c r="L253" s="10" t="s">
        <v>112</v>
      </c>
      <c r="M253" s="10" t="s">
        <v>112</v>
      </c>
      <c r="N253" s="10" t="s">
        <v>50</v>
      </c>
      <c r="O253" s="10" t="s">
        <v>50</v>
      </c>
      <c r="P253" s="7" t="s">
        <v>112</v>
      </c>
      <c r="Q253" s="7" t="s">
        <v>896</v>
      </c>
    </row>
    <row r="254" spans="1:18" ht="43.2" customHeight="1" x14ac:dyDescent="0.3">
      <c r="A254" s="7"/>
      <c r="B254" s="19">
        <v>251</v>
      </c>
      <c r="C254" s="7">
        <v>2011</v>
      </c>
      <c r="D254" s="7" t="s">
        <v>895</v>
      </c>
      <c r="E254" s="7" t="s">
        <v>936</v>
      </c>
      <c r="F254" s="11" t="s">
        <v>1619</v>
      </c>
      <c r="G254" s="7" t="s">
        <v>484</v>
      </c>
      <c r="H254" s="7" t="s">
        <v>938</v>
      </c>
      <c r="I254" s="19" t="s">
        <v>53</v>
      </c>
      <c r="J254" s="11" t="s">
        <v>112</v>
      </c>
      <c r="K254" s="7" t="s">
        <v>893</v>
      </c>
      <c r="L254" s="10" t="s">
        <v>112</v>
      </c>
      <c r="M254" s="10" t="s">
        <v>112</v>
      </c>
      <c r="N254" s="10" t="s">
        <v>50</v>
      </c>
      <c r="O254" s="10" t="s">
        <v>50</v>
      </c>
      <c r="P254" s="7" t="s">
        <v>112</v>
      </c>
      <c r="Q254" s="15" t="s">
        <v>1408</v>
      </c>
    </row>
    <row r="255" spans="1:18" ht="43.2" customHeight="1" x14ac:dyDescent="0.3">
      <c r="A255" s="7"/>
      <c r="B255" s="19">
        <v>252</v>
      </c>
      <c r="C255" s="7">
        <v>2011</v>
      </c>
      <c r="D255" s="7" t="s">
        <v>638</v>
      </c>
      <c r="E255" s="7" t="s">
        <v>637</v>
      </c>
      <c r="F255" s="11" t="s">
        <v>1621</v>
      </c>
      <c r="G255" s="7" t="s">
        <v>483</v>
      </c>
      <c r="H255" s="19" t="s">
        <v>639</v>
      </c>
      <c r="I255" s="19" t="s">
        <v>53</v>
      </c>
      <c r="J255" s="11" t="s">
        <v>112</v>
      </c>
      <c r="K255" s="7" t="s">
        <v>893</v>
      </c>
      <c r="L255" s="10" t="s">
        <v>112</v>
      </c>
      <c r="M255" s="10" t="s">
        <v>50</v>
      </c>
      <c r="N255" s="10" t="s">
        <v>50</v>
      </c>
      <c r="O255" s="10" t="s">
        <v>50</v>
      </c>
      <c r="P255" s="7"/>
      <c r="Q255" s="15"/>
    </row>
    <row r="256" spans="1:18" ht="28.8" customHeight="1" x14ac:dyDescent="0.3">
      <c r="A256" s="7"/>
      <c r="B256" s="19">
        <v>253</v>
      </c>
      <c r="C256" s="7">
        <v>2012</v>
      </c>
      <c r="D256" s="7" t="s">
        <v>608</v>
      </c>
      <c r="E256" s="7" t="s">
        <v>1037</v>
      </c>
      <c r="F256" s="11" t="s">
        <v>1622</v>
      </c>
      <c r="G256" s="7" t="s">
        <v>483</v>
      </c>
      <c r="H256" s="7" t="s">
        <v>840</v>
      </c>
      <c r="I256" s="19" t="s">
        <v>53</v>
      </c>
      <c r="J256" s="11" t="s">
        <v>112</v>
      </c>
      <c r="K256" s="7" t="s">
        <v>893</v>
      </c>
      <c r="L256" s="10" t="s">
        <v>112</v>
      </c>
      <c r="M256" s="10" t="s">
        <v>112</v>
      </c>
      <c r="N256" s="10" t="s">
        <v>50</v>
      </c>
      <c r="O256" s="10" t="s">
        <v>50</v>
      </c>
      <c r="P256" s="7" t="s">
        <v>112</v>
      </c>
      <c r="Q256" s="7" t="s">
        <v>841</v>
      </c>
    </row>
    <row r="257" spans="1:18" ht="28.8" customHeight="1" x14ac:dyDescent="0.3">
      <c r="A257" s="7"/>
      <c r="B257" s="19">
        <v>254</v>
      </c>
      <c r="C257" s="7">
        <v>2012</v>
      </c>
      <c r="D257" s="7" t="s">
        <v>1257</v>
      </c>
      <c r="E257" s="7" t="s">
        <v>1256</v>
      </c>
      <c r="F257" s="11" t="s">
        <v>1623</v>
      </c>
      <c r="G257" s="7" t="s">
        <v>483</v>
      </c>
      <c r="H257" s="19" t="s">
        <v>1258</v>
      </c>
      <c r="I257" s="7" t="s">
        <v>53</v>
      </c>
      <c r="J257" s="11" t="s">
        <v>112</v>
      </c>
      <c r="K257" s="7" t="s">
        <v>1050</v>
      </c>
      <c r="L257" s="10" t="s">
        <v>50</v>
      </c>
      <c r="M257" s="10" t="s">
        <v>50</v>
      </c>
      <c r="N257" s="10" t="s">
        <v>50</v>
      </c>
      <c r="O257" s="10" t="s">
        <v>50</v>
      </c>
      <c r="P257" s="7"/>
      <c r="Q257" s="11"/>
    </row>
    <row r="258" spans="1:18" ht="43.2" customHeight="1" x14ac:dyDescent="0.3">
      <c r="A258" s="7"/>
      <c r="B258" s="19">
        <v>255</v>
      </c>
      <c r="C258" s="7">
        <v>2012</v>
      </c>
      <c r="D258" s="7" t="s">
        <v>212</v>
      </c>
      <c r="E258" s="7" t="s">
        <v>213</v>
      </c>
      <c r="F258" s="11" t="s">
        <v>1624</v>
      </c>
      <c r="G258" s="7" t="s">
        <v>484</v>
      </c>
      <c r="H258" s="19" t="s">
        <v>14</v>
      </c>
      <c r="I258" s="7" t="s">
        <v>214</v>
      </c>
      <c r="J258" s="11" t="s">
        <v>112</v>
      </c>
      <c r="K258" s="7" t="s">
        <v>441</v>
      </c>
      <c r="L258" s="10" t="s">
        <v>112</v>
      </c>
      <c r="M258" s="10" t="s">
        <v>50</v>
      </c>
      <c r="N258" s="10" t="s">
        <v>50</v>
      </c>
      <c r="O258" s="10" t="s">
        <v>50</v>
      </c>
      <c r="P258" s="7"/>
      <c r="Q258" s="19"/>
    </row>
    <row r="259" spans="1:18" ht="28.8" customHeight="1" x14ac:dyDescent="0.3">
      <c r="A259" s="7"/>
      <c r="B259" s="19">
        <v>256</v>
      </c>
      <c r="C259" s="7">
        <v>2012</v>
      </c>
      <c r="D259" s="7" t="s">
        <v>1263</v>
      </c>
      <c r="E259" s="7" t="s">
        <v>1262</v>
      </c>
      <c r="F259" s="11" t="s">
        <v>1625</v>
      </c>
      <c r="G259" s="7" t="s">
        <v>405</v>
      </c>
      <c r="H259" s="7" t="s">
        <v>53</v>
      </c>
      <c r="I259" s="19" t="s">
        <v>53</v>
      </c>
      <c r="J259" s="11" t="s">
        <v>112</v>
      </c>
      <c r="K259" s="7" t="s">
        <v>1050</v>
      </c>
      <c r="L259" s="10" t="s">
        <v>50</v>
      </c>
      <c r="M259" s="10" t="s">
        <v>50</v>
      </c>
      <c r="N259" s="10" t="s">
        <v>50</v>
      </c>
      <c r="O259" s="10" t="s">
        <v>50</v>
      </c>
      <c r="P259" s="7"/>
      <c r="Q259" s="7"/>
    </row>
    <row r="260" spans="1:18" ht="43.2" customHeight="1" x14ac:dyDescent="0.3">
      <c r="A260" s="7"/>
      <c r="B260" s="19">
        <v>257</v>
      </c>
      <c r="C260" s="15">
        <v>2012</v>
      </c>
      <c r="D260" s="15" t="s">
        <v>604</v>
      </c>
      <c r="E260" s="15" t="s">
        <v>603</v>
      </c>
      <c r="F260" s="15" t="s">
        <v>1626</v>
      </c>
      <c r="G260" s="15" t="s">
        <v>484</v>
      </c>
      <c r="H260" s="15" t="s">
        <v>17</v>
      </c>
      <c r="I260" s="15" t="s">
        <v>605</v>
      </c>
      <c r="J260" s="15" t="s">
        <v>50</v>
      </c>
      <c r="K260" s="15" t="s">
        <v>893</v>
      </c>
      <c r="L260" s="10" t="s">
        <v>1430</v>
      </c>
      <c r="M260" s="10" t="s">
        <v>1430</v>
      </c>
      <c r="N260" s="10" t="s">
        <v>1430</v>
      </c>
      <c r="O260" s="10" t="s">
        <v>1430</v>
      </c>
      <c r="P260" s="15"/>
      <c r="Q260" s="19"/>
      <c r="R260" s="19"/>
    </row>
    <row r="261" spans="1:18" ht="57.6" customHeight="1" x14ac:dyDescent="0.3">
      <c r="A261" s="7"/>
      <c r="B261" s="19">
        <v>258</v>
      </c>
      <c r="C261" s="7">
        <v>2012</v>
      </c>
      <c r="D261" s="7" t="s">
        <v>667</v>
      </c>
      <c r="E261" s="7" t="s">
        <v>666</v>
      </c>
      <c r="F261" s="11" t="s">
        <v>1627</v>
      </c>
      <c r="G261" s="7" t="s">
        <v>484</v>
      </c>
      <c r="H261" s="7" t="s">
        <v>669</v>
      </c>
      <c r="I261" s="19" t="s">
        <v>668</v>
      </c>
      <c r="J261" s="11" t="s">
        <v>112</v>
      </c>
      <c r="K261" s="7" t="s">
        <v>893</v>
      </c>
      <c r="L261" s="10" t="s">
        <v>112</v>
      </c>
      <c r="M261" s="10" t="s">
        <v>50</v>
      </c>
      <c r="N261" s="10" t="s">
        <v>50</v>
      </c>
      <c r="O261" s="10" t="s">
        <v>50</v>
      </c>
      <c r="P261" s="7"/>
      <c r="Q261" s="15"/>
    </row>
    <row r="262" spans="1:18" ht="43.2" customHeight="1" x14ac:dyDescent="0.3">
      <c r="A262" s="7"/>
      <c r="B262" s="19">
        <v>259</v>
      </c>
      <c r="C262" s="7">
        <v>2012</v>
      </c>
      <c r="D262" s="7" t="s">
        <v>223</v>
      </c>
      <c r="E262" s="7" t="s">
        <v>222</v>
      </c>
      <c r="F262" s="11" t="s">
        <v>1628</v>
      </c>
      <c r="G262" s="7" t="s">
        <v>484</v>
      </c>
      <c r="H262" s="7" t="s">
        <v>119</v>
      </c>
      <c r="I262" s="7" t="s">
        <v>224</v>
      </c>
      <c r="J262" s="11" t="s">
        <v>112</v>
      </c>
      <c r="K262" s="7" t="s">
        <v>441</v>
      </c>
      <c r="L262" s="10" t="s">
        <v>112</v>
      </c>
      <c r="M262" s="10" t="s">
        <v>50</v>
      </c>
      <c r="N262" s="10" t="s">
        <v>50</v>
      </c>
      <c r="O262" s="10" t="s">
        <v>112</v>
      </c>
      <c r="P262" s="7"/>
      <c r="Q262" s="7" t="s">
        <v>1409</v>
      </c>
    </row>
    <row r="263" spans="1:18" ht="28.8" customHeight="1" x14ac:dyDescent="0.3">
      <c r="A263" s="7"/>
      <c r="B263" s="19">
        <v>260</v>
      </c>
      <c r="C263" s="7">
        <v>2012</v>
      </c>
      <c r="D263" s="7" t="s">
        <v>1178</v>
      </c>
      <c r="E263" s="7" t="s">
        <v>1177</v>
      </c>
      <c r="F263" s="11" t="s">
        <v>1629</v>
      </c>
      <c r="G263" s="7" t="s">
        <v>484</v>
      </c>
      <c r="H263" s="7" t="s">
        <v>1179</v>
      </c>
      <c r="I263" s="19" t="s">
        <v>1180</v>
      </c>
      <c r="J263" s="11" t="s">
        <v>112</v>
      </c>
      <c r="K263" s="7" t="s">
        <v>1050</v>
      </c>
      <c r="L263" s="10" t="s">
        <v>112</v>
      </c>
      <c r="M263" s="10" t="s">
        <v>112</v>
      </c>
      <c r="N263" s="10" t="s">
        <v>50</v>
      </c>
      <c r="O263" s="10" t="s">
        <v>50</v>
      </c>
      <c r="P263" s="7" t="s">
        <v>112</v>
      </c>
      <c r="Q263" s="19" t="s">
        <v>1359</v>
      </c>
    </row>
    <row r="264" spans="1:18" ht="43.2" customHeight="1" x14ac:dyDescent="0.3">
      <c r="A264" s="7"/>
      <c r="B264" s="19">
        <v>261</v>
      </c>
      <c r="C264" s="7">
        <v>2012</v>
      </c>
      <c r="D264" s="7" t="s">
        <v>386</v>
      </c>
      <c r="E264" s="7" t="s">
        <v>385</v>
      </c>
      <c r="F264" s="11" t="s">
        <v>1630</v>
      </c>
      <c r="G264" s="7" t="s">
        <v>484</v>
      </c>
      <c r="H264" s="7" t="s">
        <v>110</v>
      </c>
      <c r="I264" s="19" t="s">
        <v>387</v>
      </c>
      <c r="J264" s="11" t="s">
        <v>112</v>
      </c>
      <c r="K264" s="7" t="s">
        <v>893</v>
      </c>
      <c r="L264" s="10" t="s">
        <v>112</v>
      </c>
      <c r="M264" s="10" t="s">
        <v>50</v>
      </c>
      <c r="N264" s="10" t="s">
        <v>50</v>
      </c>
      <c r="O264" s="10" t="s">
        <v>50</v>
      </c>
      <c r="P264" s="7"/>
      <c r="Q264" s="7"/>
    </row>
    <row r="265" spans="1:18" ht="28.8" customHeight="1" x14ac:dyDescent="0.3">
      <c r="A265" s="7"/>
      <c r="B265" s="19">
        <v>262</v>
      </c>
      <c r="C265" s="7">
        <v>2012</v>
      </c>
      <c r="D265" s="7" t="s">
        <v>2461</v>
      </c>
      <c r="E265" s="2" t="s">
        <v>2460</v>
      </c>
      <c r="F265" s="11" t="s">
        <v>2462</v>
      </c>
      <c r="G265" s="7" t="s">
        <v>483</v>
      </c>
      <c r="H265" s="7" t="s">
        <v>2456</v>
      </c>
      <c r="I265" s="7" t="s">
        <v>53</v>
      </c>
      <c r="J265" s="11" t="s">
        <v>112</v>
      </c>
      <c r="K265" s="7" t="s">
        <v>2323</v>
      </c>
      <c r="L265" s="10" t="s">
        <v>112</v>
      </c>
      <c r="M265" s="10" t="s">
        <v>50</v>
      </c>
      <c r="N265" s="10" t="s">
        <v>50</v>
      </c>
      <c r="O265" s="10" t="s">
        <v>50</v>
      </c>
      <c r="P265" s="7"/>
      <c r="Q265" s="19"/>
      <c r="R265" s="19"/>
    </row>
    <row r="266" spans="1:18" ht="28.8" customHeight="1" x14ac:dyDescent="0.3">
      <c r="A266" s="7"/>
      <c r="B266" s="19">
        <v>263</v>
      </c>
      <c r="C266" s="7">
        <v>2012</v>
      </c>
      <c r="D266" s="7" t="s">
        <v>280</v>
      </c>
      <c r="E266" s="7" t="s">
        <v>279</v>
      </c>
      <c r="F266" s="11" t="s">
        <v>1631</v>
      </c>
      <c r="G266" s="7" t="s">
        <v>484</v>
      </c>
      <c r="H266" s="7" t="s">
        <v>119</v>
      </c>
      <c r="I266" s="19" t="s">
        <v>281</v>
      </c>
      <c r="J266" s="11" t="s">
        <v>112</v>
      </c>
      <c r="K266" s="7" t="s">
        <v>441</v>
      </c>
      <c r="L266" s="10" t="s">
        <v>50</v>
      </c>
      <c r="M266" s="10" t="s">
        <v>50</v>
      </c>
      <c r="N266" s="10" t="s">
        <v>50</v>
      </c>
      <c r="O266" s="10" t="s">
        <v>50</v>
      </c>
      <c r="P266" s="19"/>
      <c r="Q266" s="19"/>
    </row>
    <row r="267" spans="1:18" ht="43.2" customHeight="1" x14ac:dyDescent="0.3">
      <c r="A267" s="7"/>
      <c r="B267" s="19">
        <v>264</v>
      </c>
      <c r="C267" s="7">
        <v>2012</v>
      </c>
      <c r="D267" s="7" t="s">
        <v>11</v>
      </c>
      <c r="E267" s="7" t="s">
        <v>978</v>
      </c>
      <c r="F267" s="11" t="s">
        <v>1432</v>
      </c>
      <c r="G267" s="7" t="s">
        <v>484</v>
      </c>
      <c r="H267" s="7" t="s">
        <v>12</v>
      </c>
      <c r="I267" s="19" t="s">
        <v>41</v>
      </c>
      <c r="J267" s="11" t="s">
        <v>112</v>
      </c>
      <c r="K267" s="7" t="s">
        <v>975</v>
      </c>
      <c r="L267" s="10" t="s">
        <v>112</v>
      </c>
      <c r="M267" s="10" t="s">
        <v>112</v>
      </c>
      <c r="N267" s="10" t="s">
        <v>50</v>
      </c>
      <c r="O267" s="10" t="s">
        <v>50</v>
      </c>
      <c r="P267" s="19" t="s">
        <v>112</v>
      </c>
      <c r="Q267" s="19" t="s">
        <v>1429</v>
      </c>
    </row>
    <row r="268" spans="1:18" ht="43.2" customHeight="1" x14ac:dyDescent="0.3">
      <c r="A268" s="7"/>
      <c r="B268" s="19">
        <v>265</v>
      </c>
      <c r="C268" s="7">
        <v>2012</v>
      </c>
      <c r="D268" s="7" t="s">
        <v>13</v>
      </c>
      <c r="E268" s="7" t="s">
        <v>58</v>
      </c>
      <c r="F268" s="11" t="s">
        <v>1632</v>
      </c>
      <c r="G268" s="7" t="s">
        <v>484</v>
      </c>
      <c r="H268" s="7" t="s">
        <v>14</v>
      </c>
      <c r="I268" s="7" t="s">
        <v>59</v>
      </c>
      <c r="J268" s="11" t="s">
        <v>112</v>
      </c>
      <c r="K268" s="7" t="s">
        <v>975</v>
      </c>
      <c r="L268" s="10" t="s">
        <v>112</v>
      </c>
      <c r="M268" s="10" t="s">
        <v>112</v>
      </c>
      <c r="N268" s="10" t="s">
        <v>50</v>
      </c>
      <c r="O268" s="10" t="s">
        <v>50</v>
      </c>
      <c r="P268" s="7" t="s">
        <v>112</v>
      </c>
      <c r="Q268" s="19"/>
    </row>
    <row r="269" spans="1:18" ht="28.8" customHeight="1" x14ac:dyDescent="0.3">
      <c r="A269" s="7"/>
      <c r="B269" s="19">
        <v>266</v>
      </c>
      <c r="C269" s="7">
        <v>2012</v>
      </c>
      <c r="D269" s="7" t="s">
        <v>1020</v>
      </c>
      <c r="E269" s="2" t="s">
        <v>1019</v>
      </c>
      <c r="F269" s="11" t="s">
        <v>1633</v>
      </c>
      <c r="G269" s="7" t="s">
        <v>483</v>
      </c>
      <c r="H269" s="15" t="s">
        <v>2456</v>
      </c>
      <c r="I269" s="7" t="s">
        <v>53</v>
      </c>
      <c r="J269" s="11" t="s">
        <v>112</v>
      </c>
      <c r="K269" s="7" t="s">
        <v>975</v>
      </c>
      <c r="L269" s="10" t="s">
        <v>112</v>
      </c>
      <c r="M269" s="10" t="s">
        <v>112</v>
      </c>
      <c r="N269" s="10" t="s">
        <v>50</v>
      </c>
      <c r="O269" s="10" t="s">
        <v>50</v>
      </c>
      <c r="P269" s="7" t="s">
        <v>112</v>
      </c>
      <c r="Q269" s="7" t="s">
        <v>1022</v>
      </c>
    </row>
    <row r="270" spans="1:18" ht="28.8" customHeight="1" x14ac:dyDescent="0.3">
      <c r="A270" s="7"/>
      <c r="B270" s="19">
        <v>267</v>
      </c>
      <c r="C270" s="7">
        <v>2012</v>
      </c>
      <c r="D270" s="7" t="s">
        <v>1040</v>
      </c>
      <c r="E270" s="19" t="s">
        <v>426</v>
      </c>
      <c r="F270" s="11" t="s">
        <v>1634</v>
      </c>
      <c r="G270" s="7" t="s">
        <v>405</v>
      </c>
      <c r="H270" s="7" t="s">
        <v>53</v>
      </c>
      <c r="I270" s="7" t="s">
        <v>53</v>
      </c>
      <c r="J270" s="11" t="s">
        <v>112</v>
      </c>
      <c r="K270" s="7" t="s">
        <v>893</v>
      </c>
      <c r="L270" s="10" t="s">
        <v>50</v>
      </c>
      <c r="M270" s="10" t="s">
        <v>50</v>
      </c>
      <c r="N270" s="10" t="s">
        <v>50</v>
      </c>
      <c r="O270" s="10" t="s">
        <v>50</v>
      </c>
      <c r="P270" s="19"/>
      <c r="Q270" s="7"/>
    </row>
    <row r="271" spans="1:18" ht="43.2" customHeight="1" x14ac:dyDescent="0.3">
      <c r="A271" s="7"/>
      <c r="B271" s="19">
        <v>268</v>
      </c>
      <c r="C271" s="7">
        <v>2012</v>
      </c>
      <c r="D271" s="7" t="s">
        <v>1042</v>
      </c>
      <c r="E271" s="7" t="s">
        <v>543</v>
      </c>
      <c r="F271" s="11" t="s">
        <v>1689</v>
      </c>
      <c r="G271" s="7" t="s">
        <v>405</v>
      </c>
      <c r="H271" s="7" t="s">
        <v>53</v>
      </c>
      <c r="I271" s="15" t="s">
        <v>53</v>
      </c>
      <c r="J271" s="11" t="s">
        <v>112</v>
      </c>
      <c r="K271" s="7" t="s">
        <v>893</v>
      </c>
      <c r="L271" s="10" t="s">
        <v>50</v>
      </c>
      <c r="M271" s="10" t="s">
        <v>50</v>
      </c>
      <c r="N271" s="10" t="s">
        <v>50</v>
      </c>
      <c r="O271" s="10" t="s">
        <v>50</v>
      </c>
      <c r="P271" s="7"/>
      <c r="Q271" s="7"/>
    </row>
    <row r="272" spans="1:18" ht="43.2" customHeight="1" x14ac:dyDescent="0.3">
      <c r="A272" s="7"/>
      <c r="B272" s="19">
        <v>269</v>
      </c>
      <c r="C272" s="7">
        <v>2012</v>
      </c>
      <c r="D272" s="7" t="s">
        <v>1194</v>
      </c>
      <c r="E272" s="7" t="s">
        <v>1195</v>
      </c>
      <c r="F272" s="11" t="s">
        <v>1635</v>
      </c>
      <c r="G272" s="7" t="s">
        <v>483</v>
      </c>
      <c r="H272" t="s">
        <v>1196</v>
      </c>
      <c r="I272" s="15" t="s">
        <v>53</v>
      </c>
      <c r="J272" s="11" t="s">
        <v>112</v>
      </c>
      <c r="K272" s="7" t="s">
        <v>1050</v>
      </c>
      <c r="L272" s="10" t="s">
        <v>50</v>
      </c>
      <c r="M272" s="10" t="s">
        <v>50</v>
      </c>
      <c r="N272" s="10" t="s">
        <v>50</v>
      </c>
      <c r="O272" s="10" t="s">
        <v>50</v>
      </c>
      <c r="P272" s="7"/>
      <c r="Q272" s="11"/>
    </row>
    <row r="273" spans="1:18" ht="43.2" customHeight="1" x14ac:dyDescent="0.3">
      <c r="A273" s="7"/>
      <c r="B273" s="19">
        <v>270</v>
      </c>
      <c r="C273" s="7">
        <v>2012</v>
      </c>
      <c r="D273" s="7" t="s">
        <v>2007</v>
      </c>
      <c r="E273" s="7" t="s">
        <v>406</v>
      </c>
      <c r="F273" s="11" t="s">
        <v>1653</v>
      </c>
      <c r="G273" s="7" t="s">
        <v>484</v>
      </c>
      <c r="H273" s="7" t="s">
        <v>407</v>
      </c>
      <c r="I273" s="19" t="s">
        <v>408</v>
      </c>
      <c r="J273" s="11" t="s">
        <v>112</v>
      </c>
      <c r="K273" s="7" t="s">
        <v>893</v>
      </c>
      <c r="L273" s="10" t="s">
        <v>112</v>
      </c>
      <c r="M273" s="10" t="s">
        <v>112</v>
      </c>
      <c r="N273" s="10" t="s">
        <v>50</v>
      </c>
      <c r="O273" s="10" t="s">
        <v>50</v>
      </c>
      <c r="P273" s="19" t="s">
        <v>112</v>
      </c>
      <c r="Q273" s="19" t="s">
        <v>409</v>
      </c>
    </row>
    <row r="274" spans="1:18" ht="43.2" customHeight="1" x14ac:dyDescent="0.3">
      <c r="A274" s="7"/>
      <c r="B274" s="19">
        <v>271</v>
      </c>
      <c r="C274" s="7">
        <v>2012</v>
      </c>
      <c r="D274" s="7" t="s">
        <v>2006</v>
      </c>
      <c r="E274" s="2" t="s">
        <v>630</v>
      </c>
      <c r="F274" s="11" t="s">
        <v>1655</v>
      </c>
      <c r="G274" s="7" t="s">
        <v>483</v>
      </c>
      <c r="H274" s="7" t="s">
        <v>2456</v>
      </c>
      <c r="I274" s="19" t="s">
        <v>636</v>
      </c>
      <c r="J274" s="11" t="s">
        <v>112</v>
      </c>
      <c r="K274" s="7" t="s">
        <v>893</v>
      </c>
      <c r="L274" s="10" t="s">
        <v>112</v>
      </c>
      <c r="M274" s="10" t="s">
        <v>112</v>
      </c>
      <c r="N274" s="10" t="s">
        <v>50</v>
      </c>
      <c r="O274" s="10" t="s">
        <v>50</v>
      </c>
      <c r="P274" s="7" t="s">
        <v>112</v>
      </c>
      <c r="Q274" s="7" t="s">
        <v>632</v>
      </c>
    </row>
    <row r="275" spans="1:18" ht="43.2" customHeight="1" x14ac:dyDescent="0.3">
      <c r="A275" s="7"/>
      <c r="B275" s="19">
        <v>272</v>
      </c>
      <c r="C275" s="7">
        <v>2012</v>
      </c>
      <c r="D275" s="7" t="s">
        <v>2006</v>
      </c>
      <c r="E275" s="7" t="s">
        <v>92</v>
      </c>
      <c r="F275" s="11" t="s">
        <v>1654</v>
      </c>
      <c r="G275" s="7" t="s">
        <v>484</v>
      </c>
      <c r="H275" s="7" t="s">
        <v>14</v>
      </c>
      <c r="I275" s="15" t="s">
        <v>93</v>
      </c>
      <c r="J275" s="11" t="s">
        <v>112</v>
      </c>
      <c r="K275" s="7" t="s">
        <v>441</v>
      </c>
      <c r="L275" s="10" t="s">
        <v>112</v>
      </c>
      <c r="M275" s="10" t="s">
        <v>112</v>
      </c>
      <c r="N275" s="10" t="s">
        <v>50</v>
      </c>
      <c r="O275" s="10" t="s">
        <v>50</v>
      </c>
      <c r="P275" s="7" t="s">
        <v>112</v>
      </c>
      <c r="Q275" s="7"/>
    </row>
    <row r="276" spans="1:18" ht="43.2" customHeight="1" x14ac:dyDescent="0.3">
      <c r="A276" s="7"/>
      <c r="B276" s="19">
        <v>273</v>
      </c>
      <c r="C276" s="15">
        <v>2012</v>
      </c>
      <c r="D276" s="15" t="s">
        <v>2006</v>
      </c>
      <c r="E276" s="15" t="s">
        <v>762</v>
      </c>
      <c r="F276" s="15" t="s">
        <v>1656</v>
      </c>
      <c r="G276" s="15" t="s">
        <v>483</v>
      </c>
      <c r="H276" s="15" t="s">
        <v>763</v>
      </c>
      <c r="I276" s="15" t="s">
        <v>53</v>
      </c>
      <c r="J276" s="15" t="s">
        <v>112</v>
      </c>
      <c r="K276" s="15" t="s">
        <v>893</v>
      </c>
      <c r="L276" s="10" t="s">
        <v>112</v>
      </c>
      <c r="M276" s="10" t="s">
        <v>112</v>
      </c>
      <c r="N276" s="10" t="s">
        <v>50</v>
      </c>
      <c r="O276" s="10" t="s">
        <v>50</v>
      </c>
      <c r="P276" s="15" t="s">
        <v>112</v>
      </c>
      <c r="Q276" s="15" t="s">
        <v>766</v>
      </c>
    </row>
    <row r="277" spans="1:18" ht="43.2" customHeight="1" x14ac:dyDescent="0.3">
      <c r="A277" s="7"/>
      <c r="B277" s="19">
        <v>274</v>
      </c>
      <c r="C277" s="7">
        <v>2012</v>
      </c>
      <c r="D277" s="7" t="s">
        <v>340</v>
      </c>
      <c r="E277" s="7" t="s">
        <v>339</v>
      </c>
      <c r="F277" s="11" t="s">
        <v>1636</v>
      </c>
      <c r="G277" s="7" t="s">
        <v>484</v>
      </c>
      <c r="H277" s="7" t="s">
        <v>12</v>
      </c>
      <c r="I277" s="15" t="s">
        <v>341</v>
      </c>
      <c r="J277" s="11" t="s">
        <v>112</v>
      </c>
      <c r="K277" s="7" t="s">
        <v>893</v>
      </c>
      <c r="L277" s="10" t="s">
        <v>50</v>
      </c>
      <c r="M277" s="10" t="s">
        <v>50</v>
      </c>
      <c r="N277" s="10" t="s">
        <v>50</v>
      </c>
      <c r="O277" s="10" t="s">
        <v>50</v>
      </c>
      <c r="P277" s="19"/>
      <c r="Q277" s="19"/>
    </row>
    <row r="278" spans="1:18" ht="43.2" customHeight="1" x14ac:dyDescent="0.3">
      <c r="A278" s="7"/>
      <c r="B278" s="19">
        <v>275</v>
      </c>
      <c r="C278" s="7">
        <v>2012</v>
      </c>
      <c r="D278" s="7" t="s">
        <v>307</v>
      </c>
      <c r="E278" s="7" t="s">
        <v>306</v>
      </c>
      <c r="F278" s="11" t="s">
        <v>1637</v>
      </c>
      <c r="G278" s="7" t="s">
        <v>484</v>
      </c>
      <c r="H278" s="7" t="s">
        <v>119</v>
      </c>
      <c r="I278" s="15" t="s">
        <v>308</v>
      </c>
      <c r="J278" s="11" t="s">
        <v>112</v>
      </c>
      <c r="K278" s="7" t="s">
        <v>441</v>
      </c>
      <c r="L278" s="10" t="s">
        <v>112</v>
      </c>
      <c r="M278" s="10" t="s">
        <v>50</v>
      </c>
      <c r="N278" s="10" t="s">
        <v>50</v>
      </c>
      <c r="O278" s="10" t="s">
        <v>50</v>
      </c>
      <c r="P278" s="7"/>
      <c r="Q278" s="7"/>
    </row>
    <row r="279" spans="1:18" ht="57.6" customHeight="1" x14ac:dyDescent="0.3">
      <c r="A279" s="7"/>
      <c r="B279" s="19">
        <v>276</v>
      </c>
      <c r="C279" s="7">
        <v>2012</v>
      </c>
      <c r="D279" s="7" t="s">
        <v>397</v>
      </c>
      <c r="E279" s="19" t="s">
        <v>396</v>
      </c>
      <c r="F279" s="11" t="s">
        <v>1638</v>
      </c>
      <c r="G279" s="7" t="s">
        <v>484</v>
      </c>
      <c r="H279" s="7" t="s">
        <v>200</v>
      </c>
      <c r="I279" s="19" t="s">
        <v>398</v>
      </c>
      <c r="J279" s="11" t="s">
        <v>112</v>
      </c>
      <c r="K279" s="7" t="s">
        <v>893</v>
      </c>
      <c r="L279" s="10" t="s">
        <v>50</v>
      </c>
      <c r="M279" s="10" t="s">
        <v>50</v>
      </c>
      <c r="N279" s="10" t="s">
        <v>50</v>
      </c>
      <c r="O279" s="10" t="s">
        <v>50</v>
      </c>
      <c r="P279" s="7"/>
      <c r="Q279" s="7"/>
    </row>
    <row r="280" spans="1:18" ht="57.6" customHeight="1" x14ac:dyDescent="0.3">
      <c r="A280" s="7"/>
      <c r="B280" s="19">
        <v>277</v>
      </c>
      <c r="C280" s="7">
        <v>2012</v>
      </c>
      <c r="D280" s="7" t="s">
        <v>511</v>
      </c>
      <c r="E280" s="7" t="s">
        <v>510</v>
      </c>
      <c r="F280" s="11" t="s">
        <v>1639</v>
      </c>
      <c r="G280" s="7" t="s">
        <v>484</v>
      </c>
      <c r="H280" s="7" t="s">
        <v>110</v>
      </c>
      <c r="I280" s="19" t="s">
        <v>512</v>
      </c>
      <c r="J280" s="11" t="s">
        <v>112</v>
      </c>
      <c r="K280" s="7" t="s">
        <v>893</v>
      </c>
      <c r="L280" s="10" t="s">
        <v>50</v>
      </c>
      <c r="M280" s="10" t="s">
        <v>50</v>
      </c>
      <c r="N280" s="10" t="s">
        <v>50</v>
      </c>
      <c r="O280" s="10" t="s">
        <v>50</v>
      </c>
      <c r="P280" s="7"/>
      <c r="Q280" s="11"/>
    </row>
    <row r="281" spans="1:18" ht="28.8" customHeight="1" x14ac:dyDescent="0.3">
      <c r="A281" s="7"/>
      <c r="B281" s="19">
        <v>278</v>
      </c>
      <c r="C281" s="7">
        <v>2012</v>
      </c>
      <c r="D281" s="7" t="s">
        <v>911</v>
      </c>
      <c r="E281" s="7" t="s">
        <v>910</v>
      </c>
      <c r="F281" s="11" t="s">
        <v>1640</v>
      </c>
      <c r="G281" s="7" t="s">
        <v>478</v>
      </c>
      <c r="H281" s="7" t="s">
        <v>53</v>
      </c>
      <c r="I281" s="19" t="s">
        <v>53</v>
      </c>
      <c r="J281" s="11" t="s">
        <v>112</v>
      </c>
      <c r="K281" s="7" t="s">
        <v>893</v>
      </c>
      <c r="L281" s="10" t="s">
        <v>112</v>
      </c>
      <c r="M281" s="10" t="s">
        <v>2168</v>
      </c>
      <c r="N281" s="10" t="s">
        <v>2168</v>
      </c>
      <c r="O281" s="10" t="s">
        <v>2168</v>
      </c>
      <c r="P281" s="19"/>
      <c r="Q281" s="11"/>
    </row>
    <row r="282" spans="1:18" ht="43.2" customHeight="1" x14ac:dyDescent="0.3">
      <c r="A282" s="7"/>
      <c r="B282" s="19">
        <v>279</v>
      </c>
      <c r="C282" s="7">
        <v>2012</v>
      </c>
      <c r="D282" s="7" t="s">
        <v>159</v>
      </c>
      <c r="E282" s="7" t="s">
        <v>160</v>
      </c>
      <c r="F282" s="11" t="s">
        <v>1500</v>
      </c>
      <c r="G282" s="7" t="s">
        <v>484</v>
      </c>
      <c r="H282" s="7" t="s">
        <v>14</v>
      </c>
      <c r="I282" s="19" t="s">
        <v>161</v>
      </c>
      <c r="J282" s="11" t="s">
        <v>112</v>
      </c>
      <c r="K282" s="7" t="s">
        <v>441</v>
      </c>
      <c r="L282" s="10" t="s">
        <v>112</v>
      </c>
      <c r="M282" s="10" t="s">
        <v>50</v>
      </c>
      <c r="N282" s="10" t="s">
        <v>50</v>
      </c>
      <c r="O282" s="10" t="s">
        <v>112</v>
      </c>
      <c r="P282" s="19"/>
      <c r="Q282" s="7" t="s">
        <v>536</v>
      </c>
    </row>
    <row r="283" spans="1:18" ht="43.2" customHeight="1" x14ac:dyDescent="0.3">
      <c r="A283" s="7"/>
      <c r="B283" s="19">
        <v>280</v>
      </c>
      <c r="C283" s="7">
        <v>2012</v>
      </c>
      <c r="D283" s="7" t="s">
        <v>1039</v>
      </c>
      <c r="E283" s="7" t="s">
        <v>404</v>
      </c>
      <c r="F283" s="11" t="s">
        <v>1641</v>
      </c>
      <c r="G283" s="7" t="s">
        <v>405</v>
      </c>
      <c r="H283" s="7" t="s">
        <v>53</v>
      </c>
      <c r="I283" s="19" t="s">
        <v>53</v>
      </c>
      <c r="J283" s="11" t="s">
        <v>112</v>
      </c>
      <c r="K283" s="7" t="s">
        <v>893</v>
      </c>
      <c r="L283" s="10" t="s">
        <v>50</v>
      </c>
      <c r="M283" s="10" t="s">
        <v>50</v>
      </c>
      <c r="N283" s="10" t="s">
        <v>50</v>
      </c>
      <c r="O283" s="10" t="s">
        <v>50</v>
      </c>
      <c r="P283" s="19"/>
      <c r="Q283" s="19"/>
    </row>
    <row r="284" spans="1:18" ht="28.8" customHeight="1" x14ac:dyDescent="0.3">
      <c r="A284" s="7"/>
      <c r="B284" s="19">
        <v>281</v>
      </c>
      <c r="C284" s="7">
        <v>2012</v>
      </c>
      <c r="D284" s="7" t="s">
        <v>517</v>
      </c>
      <c r="E284" s="7" t="s">
        <v>516</v>
      </c>
      <c r="F284" s="11" t="s">
        <v>1642</v>
      </c>
      <c r="G284" s="7" t="s">
        <v>484</v>
      </c>
      <c r="H284" s="7" t="s">
        <v>518</v>
      </c>
      <c r="I284" s="19" t="s">
        <v>519</v>
      </c>
      <c r="J284" s="11" t="s">
        <v>50</v>
      </c>
      <c r="K284" s="7" t="s">
        <v>893</v>
      </c>
      <c r="L284" s="10" t="s">
        <v>1430</v>
      </c>
      <c r="M284" s="10" t="s">
        <v>1430</v>
      </c>
      <c r="N284" s="10" t="s">
        <v>1430</v>
      </c>
      <c r="O284" s="10" t="s">
        <v>1430</v>
      </c>
      <c r="P284" s="7"/>
      <c r="Q284" s="7"/>
      <c r="R284" s="19"/>
    </row>
    <row r="285" spans="1:18" ht="43.2" customHeight="1" x14ac:dyDescent="0.3">
      <c r="A285" s="7"/>
      <c r="B285" s="19">
        <v>282</v>
      </c>
      <c r="C285" s="7">
        <v>2012</v>
      </c>
      <c r="D285" s="7" t="s">
        <v>598</v>
      </c>
      <c r="E285" s="19" t="s">
        <v>597</v>
      </c>
      <c r="F285" s="11" t="s">
        <v>1643</v>
      </c>
      <c r="G285" s="7" t="s">
        <v>405</v>
      </c>
      <c r="H285" s="7" t="s">
        <v>53</v>
      </c>
      <c r="I285" s="19" t="s">
        <v>53</v>
      </c>
      <c r="J285" s="11" t="s">
        <v>112</v>
      </c>
      <c r="K285" s="7" t="s">
        <v>893</v>
      </c>
      <c r="L285" s="10" t="s">
        <v>112</v>
      </c>
      <c r="M285" s="10" t="s">
        <v>2168</v>
      </c>
      <c r="N285" s="10" t="s">
        <v>2168</v>
      </c>
      <c r="O285" s="10" t="s">
        <v>2168</v>
      </c>
      <c r="P285" s="7"/>
      <c r="Q285" s="15"/>
    </row>
    <row r="286" spans="1:18" ht="43.2" customHeight="1" x14ac:dyDescent="0.3">
      <c r="A286" s="7"/>
      <c r="B286" s="19">
        <v>283</v>
      </c>
      <c r="C286" s="7">
        <v>2012</v>
      </c>
      <c r="D286" s="7" t="s">
        <v>861</v>
      </c>
      <c r="E286" s="2" t="s">
        <v>860</v>
      </c>
      <c r="F286" s="11" t="s">
        <v>1644</v>
      </c>
      <c r="G286" s="7" t="s">
        <v>483</v>
      </c>
      <c r="H286" s="7" t="s">
        <v>2456</v>
      </c>
      <c r="I286" s="19" t="s">
        <v>53</v>
      </c>
      <c r="J286" s="11" t="s">
        <v>112</v>
      </c>
      <c r="K286" s="7" t="s">
        <v>893</v>
      </c>
      <c r="L286" s="10" t="s">
        <v>112</v>
      </c>
      <c r="M286" s="10" t="s">
        <v>112</v>
      </c>
      <c r="N286" s="10" t="s">
        <v>50</v>
      </c>
      <c r="O286" s="10" t="s">
        <v>112</v>
      </c>
      <c r="P286" s="11" t="s">
        <v>112</v>
      </c>
      <c r="Q286" s="15" t="s">
        <v>863</v>
      </c>
    </row>
    <row r="287" spans="1:18" ht="43.2" customHeight="1" x14ac:dyDescent="0.3">
      <c r="A287" s="7"/>
      <c r="B287" s="19">
        <v>284</v>
      </c>
      <c r="C287" s="7">
        <v>2012</v>
      </c>
      <c r="D287" s="7" t="s">
        <v>481</v>
      </c>
      <c r="E287" s="7" t="s">
        <v>479</v>
      </c>
      <c r="F287" s="11" t="s">
        <v>1645</v>
      </c>
      <c r="G287" s="7" t="s">
        <v>484</v>
      </c>
      <c r="H287" s="7" t="s">
        <v>17</v>
      </c>
      <c r="I287" s="19" t="s">
        <v>480</v>
      </c>
      <c r="J287" s="11" t="s">
        <v>112</v>
      </c>
      <c r="K287" s="7" t="s">
        <v>893</v>
      </c>
      <c r="L287" s="10" t="s">
        <v>112</v>
      </c>
      <c r="M287" s="10" t="s">
        <v>112</v>
      </c>
      <c r="N287" s="10" t="s">
        <v>50</v>
      </c>
      <c r="O287" s="10" t="s">
        <v>50</v>
      </c>
      <c r="P287" s="7" t="s">
        <v>112</v>
      </c>
      <c r="Q287" s="7" t="s">
        <v>482</v>
      </c>
    </row>
    <row r="288" spans="1:18" ht="57.6" customHeight="1" x14ac:dyDescent="0.3">
      <c r="A288" s="7"/>
      <c r="B288" s="19">
        <v>285</v>
      </c>
      <c r="C288" s="7">
        <v>2012</v>
      </c>
      <c r="D288" s="7" t="s">
        <v>481</v>
      </c>
      <c r="E288" s="19" t="s">
        <v>555</v>
      </c>
      <c r="F288" s="11" t="s">
        <v>1646</v>
      </c>
      <c r="G288" s="7" t="s">
        <v>483</v>
      </c>
      <c r="H288" s="7" t="s">
        <v>557</v>
      </c>
      <c r="I288" s="19" t="s">
        <v>556</v>
      </c>
      <c r="J288" s="11" t="s">
        <v>112</v>
      </c>
      <c r="K288" s="7" t="s">
        <v>893</v>
      </c>
      <c r="L288" s="10" t="s">
        <v>112</v>
      </c>
      <c r="M288" s="10" t="s">
        <v>112</v>
      </c>
      <c r="N288" s="10" t="s">
        <v>50</v>
      </c>
      <c r="O288" s="10" t="s">
        <v>50</v>
      </c>
      <c r="P288" s="7" t="s">
        <v>112</v>
      </c>
      <c r="Q288" s="7" t="s">
        <v>1987</v>
      </c>
    </row>
    <row r="289" spans="1:18" ht="43.2" customHeight="1" x14ac:dyDescent="0.3">
      <c r="A289" s="7"/>
      <c r="B289" s="19">
        <v>286</v>
      </c>
      <c r="C289" s="7">
        <v>2012</v>
      </c>
      <c r="D289" s="7" t="s">
        <v>880</v>
      </c>
      <c r="E289" s="19" t="s">
        <v>879</v>
      </c>
      <c r="F289" s="11" t="s">
        <v>1647</v>
      </c>
      <c r="G289" s="7" t="s">
        <v>483</v>
      </c>
      <c r="H289" s="7" t="s">
        <v>881</v>
      </c>
      <c r="I289" s="19" t="s">
        <v>53</v>
      </c>
      <c r="J289" s="11" t="s">
        <v>112</v>
      </c>
      <c r="K289" s="7" t="s">
        <v>893</v>
      </c>
      <c r="L289" s="10" t="s">
        <v>112</v>
      </c>
      <c r="M289" s="10" t="s">
        <v>50</v>
      </c>
      <c r="N289" s="10" t="s">
        <v>50</v>
      </c>
      <c r="O289" s="10" t="s">
        <v>50</v>
      </c>
      <c r="P289" s="7"/>
      <c r="Q289" s="7"/>
    </row>
    <row r="290" spans="1:18" ht="43.2" customHeight="1" x14ac:dyDescent="0.3">
      <c r="A290" s="7"/>
      <c r="B290" s="19">
        <v>287</v>
      </c>
      <c r="C290" s="7">
        <v>2012</v>
      </c>
      <c r="D290" s="7" t="s">
        <v>361</v>
      </c>
      <c r="E290" s="7" t="s">
        <v>2482</v>
      </c>
      <c r="F290" s="11" t="s">
        <v>2483</v>
      </c>
      <c r="G290" s="7" t="s">
        <v>483</v>
      </c>
      <c r="H290" s="7" t="s">
        <v>2456</v>
      </c>
      <c r="I290" s="19" t="s">
        <v>53</v>
      </c>
      <c r="J290" s="11" t="s">
        <v>112</v>
      </c>
      <c r="K290" s="7" t="s">
        <v>2323</v>
      </c>
      <c r="L290" s="10" t="s">
        <v>112</v>
      </c>
      <c r="M290" s="10" t="s">
        <v>50</v>
      </c>
      <c r="N290" s="10" t="s">
        <v>50</v>
      </c>
      <c r="O290" s="10" t="s">
        <v>50</v>
      </c>
      <c r="Q290" s="7"/>
    </row>
    <row r="291" spans="1:18" ht="28.8" customHeight="1" x14ac:dyDescent="0.3">
      <c r="A291" s="7"/>
      <c r="B291" s="19">
        <v>288</v>
      </c>
      <c r="C291" s="7">
        <v>2012</v>
      </c>
      <c r="D291" s="7" t="s">
        <v>504</v>
      </c>
      <c r="E291" s="7" t="s">
        <v>503</v>
      </c>
      <c r="F291" s="11" t="s">
        <v>1648</v>
      </c>
      <c r="G291" s="7" t="s">
        <v>484</v>
      </c>
      <c r="H291" s="7" t="s">
        <v>14</v>
      </c>
      <c r="I291" s="19" t="s">
        <v>505</v>
      </c>
      <c r="J291" s="11" t="s">
        <v>112</v>
      </c>
      <c r="K291" s="7" t="s">
        <v>893</v>
      </c>
      <c r="L291" s="10" t="s">
        <v>50</v>
      </c>
      <c r="M291" s="10" t="s">
        <v>50</v>
      </c>
      <c r="N291" s="10" t="s">
        <v>50</v>
      </c>
      <c r="O291" s="10" t="s">
        <v>50</v>
      </c>
      <c r="P291" s="19"/>
      <c r="Q291" s="7"/>
    </row>
    <row r="292" spans="1:18" ht="57.6" customHeight="1" x14ac:dyDescent="0.3">
      <c r="A292" s="7"/>
      <c r="B292" s="19">
        <v>289</v>
      </c>
      <c r="C292" s="7">
        <v>2012</v>
      </c>
      <c r="D292" s="7" t="s">
        <v>488</v>
      </c>
      <c r="E292" s="7" t="s">
        <v>485</v>
      </c>
      <c r="F292" s="11" t="s">
        <v>1650</v>
      </c>
      <c r="G292" s="7" t="s">
        <v>483</v>
      </c>
      <c r="H292" s="7" t="s">
        <v>486</v>
      </c>
      <c r="I292" s="15" t="s">
        <v>489</v>
      </c>
      <c r="J292" s="11" t="s">
        <v>112</v>
      </c>
      <c r="K292" s="7" t="s">
        <v>893</v>
      </c>
      <c r="L292" s="10" t="s">
        <v>112</v>
      </c>
      <c r="M292" s="10" t="s">
        <v>50</v>
      </c>
      <c r="N292" s="10" t="s">
        <v>50</v>
      </c>
      <c r="O292" s="10" t="s">
        <v>50</v>
      </c>
      <c r="P292" s="7"/>
      <c r="Q292" s="15"/>
    </row>
    <row r="293" spans="1:18" ht="28.8" customHeight="1" x14ac:dyDescent="0.3">
      <c r="A293" s="7"/>
      <c r="B293" s="19">
        <v>290</v>
      </c>
      <c r="C293" s="7">
        <v>2012</v>
      </c>
      <c r="D293" s="7" t="s">
        <v>836</v>
      </c>
      <c r="E293" s="2" t="s">
        <v>2475</v>
      </c>
      <c r="F293" s="11" t="s">
        <v>2476</v>
      </c>
      <c r="G293" s="7" t="s">
        <v>483</v>
      </c>
      <c r="H293" s="7" t="s">
        <v>2456</v>
      </c>
      <c r="I293" s="7" t="s">
        <v>53</v>
      </c>
      <c r="J293" s="11" t="s">
        <v>112</v>
      </c>
      <c r="K293" s="7" t="s">
        <v>2323</v>
      </c>
      <c r="L293" s="10" t="s">
        <v>112</v>
      </c>
      <c r="M293" s="10" t="s">
        <v>112</v>
      </c>
      <c r="N293" s="10" t="s">
        <v>50</v>
      </c>
      <c r="O293" s="10" t="s">
        <v>50</v>
      </c>
      <c r="P293" s="19" t="s">
        <v>112</v>
      </c>
      <c r="Q293" s="15" t="s">
        <v>2477</v>
      </c>
    </row>
    <row r="294" spans="1:18" ht="43.2" customHeight="1" x14ac:dyDescent="0.3">
      <c r="A294" s="7"/>
      <c r="B294" s="19">
        <v>291</v>
      </c>
      <c r="C294" s="7">
        <v>2012</v>
      </c>
      <c r="D294" s="7" t="s">
        <v>420</v>
      </c>
      <c r="E294" s="7" t="s">
        <v>419</v>
      </c>
      <c r="F294" s="11" t="s">
        <v>1651</v>
      </c>
      <c r="G294" s="7" t="s">
        <v>484</v>
      </c>
      <c r="H294" s="7" t="s">
        <v>421</v>
      </c>
      <c r="I294" s="7" t="s">
        <v>422</v>
      </c>
      <c r="J294" s="11" t="s">
        <v>112</v>
      </c>
      <c r="K294" s="7" t="s">
        <v>893</v>
      </c>
      <c r="L294" s="10" t="s">
        <v>112</v>
      </c>
      <c r="M294" s="10" t="s">
        <v>50</v>
      </c>
      <c r="N294" s="10" t="s">
        <v>50</v>
      </c>
      <c r="O294" s="10" t="s">
        <v>50</v>
      </c>
      <c r="P294" s="7"/>
      <c r="Q294" s="7"/>
    </row>
    <row r="295" spans="1:18" ht="28.8" customHeight="1" x14ac:dyDescent="0.3">
      <c r="A295" s="7"/>
      <c r="B295" s="19">
        <v>292</v>
      </c>
      <c r="C295" s="7">
        <v>2012</v>
      </c>
      <c r="D295" s="7" t="s">
        <v>1292</v>
      </c>
      <c r="E295" s="7" t="s">
        <v>1291</v>
      </c>
      <c r="F295" s="11" t="s">
        <v>1652</v>
      </c>
      <c r="G295" s="7" t="s">
        <v>483</v>
      </c>
      <c r="H295" s="7" t="s">
        <v>1293</v>
      </c>
      <c r="I295" s="14" t="s">
        <v>53</v>
      </c>
      <c r="J295" s="11" t="s">
        <v>112</v>
      </c>
      <c r="K295" s="7" t="s">
        <v>1287</v>
      </c>
      <c r="L295" s="10" t="s">
        <v>112</v>
      </c>
      <c r="M295" s="10" t="s">
        <v>50</v>
      </c>
      <c r="N295" s="10" t="s">
        <v>50</v>
      </c>
      <c r="O295" s="10" t="s">
        <v>50</v>
      </c>
      <c r="P295" s="7"/>
      <c r="Q295" s="7"/>
    </row>
    <row r="296" spans="1:18" ht="28.8" customHeight="1" x14ac:dyDescent="0.3">
      <c r="A296" s="7"/>
      <c r="B296" s="19">
        <v>293</v>
      </c>
      <c r="C296" s="13">
        <v>2012</v>
      </c>
      <c r="D296" s="13" t="s">
        <v>209</v>
      </c>
      <c r="E296" s="2" t="s">
        <v>2473</v>
      </c>
      <c r="F296" s="11" t="s">
        <v>2474</v>
      </c>
      <c r="G296" s="13" t="s">
        <v>483</v>
      </c>
      <c r="H296" s="13" t="s">
        <v>2456</v>
      </c>
      <c r="I296" s="15" t="s">
        <v>53</v>
      </c>
      <c r="J296" s="13" t="s">
        <v>112</v>
      </c>
      <c r="K296" s="7" t="s">
        <v>2323</v>
      </c>
      <c r="L296" s="10" t="s">
        <v>50</v>
      </c>
      <c r="M296" s="10" t="s">
        <v>50</v>
      </c>
      <c r="N296" s="10" t="s">
        <v>50</v>
      </c>
      <c r="O296" s="10" t="s">
        <v>50</v>
      </c>
      <c r="Q296" s="7"/>
    </row>
    <row r="297" spans="1:18" ht="28.8" customHeight="1" x14ac:dyDescent="0.3">
      <c r="A297" s="7"/>
      <c r="B297" s="19">
        <v>294</v>
      </c>
      <c r="C297" s="7">
        <v>2012</v>
      </c>
      <c r="D297" s="7" t="s">
        <v>2458</v>
      </c>
      <c r="E297" s="2" t="s">
        <v>2457</v>
      </c>
      <c r="F297" s="11" t="s">
        <v>2459</v>
      </c>
      <c r="G297" s="7" t="s">
        <v>483</v>
      </c>
      <c r="H297" s="7" t="s">
        <v>2456</v>
      </c>
      <c r="I297" s="19" t="s">
        <v>53</v>
      </c>
      <c r="J297" s="11" t="s">
        <v>112</v>
      </c>
      <c r="K297" s="7" t="s">
        <v>2323</v>
      </c>
      <c r="L297" s="10" t="s">
        <v>112</v>
      </c>
      <c r="M297" s="10" t="s">
        <v>50</v>
      </c>
      <c r="N297" s="10" t="s">
        <v>50</v>
      </c>
      <c r="O297" s="10" t="s">
        <v>50</v>
      </c>
      <c r="P297" s="7"/>
      <c r="Q297" s="7"/>
      <c r="R297" s="19"/>
    </row>
    <row r="298" spans="1:18" ht="43.2" customHeight="1" x14ac:dyDescent="0.3">
      <c r="A298" s="7"/>
      <c r="B298" s="19">
        <v>295</v>
      </c>
      <c r="C298" s="15">
        <v>2012</v>
      </c>
      <c r="D298" s="15" t="s">
        <v>2467</v>
      </c>
      <c r="E298" s="2" t="s">
        <v>2466</v>
      </c>
      <c r="F298" s="11" t="s">
        <v>2468</v>
      </c>
      <c r="G298" s="15" t="s">
        <v>483</v>
      </c>
      <c r="H298" s="15" t="s">
        <v>2456</v>
      </c>
      <c r="I298" s="19" t="s">
        <v>53</v>
      </c>
      <c r="J298" s="15" t="s">
        <v>112</v>
      </c>
      <c r="K298" s="7" t="s">
        <v>2323</v>
      </c>
      <c r="L298" s="10" t="s">
        <v>112</v>
      </c>
      <c r="M298" s="10" t="s">
        <v>50</v>
      </c>
      <c r="N298" s="10" t="s">
        <v>50</v>
      </c>
      <c r="O298" s="10" t="s">
        <v>50</v>
      </c>
      <c r="P298" s="7"/>
      <c r="Q298" s="7"/>
      <c r="R298" s="19"/>
    </row>
    <row r="299" spans="1:18" ht="43.2" customHeight="1" x14ac:dyDescent="0.3">
      <c r="A299" s="7"/>
      <c r="B299" s="19">
        <v>296</v>
      </c>
      <c r="C299" s="15">
        <v>2012</v>
      </c>
      <c r="D299" s="15" t="s">
        <v>219</v>
      </c>
      <c r="E299" s="15" t="s">
        <v>218</v>
      </c>
      <c r="F299" s="11" t="s">
        <v>1657</v>
      </c>
      <c r="G299" s="15" t="s">
        <v>484</v>
      </c>
      <c r="H299" s="15" t="s">
        <v>104</v>
      </c>
      <c r="I299" s="15" t="s">
        <v>220</v>
      </c>
      <c r="J299" s="15" t="s">
        <v>112</v>
      </c>
      <c r="K299" s="7" t="s">
        <v>441</v>
      </c>
      <c r="L299" s="10" t="s">
        <v>112</v>
      </c>
      <c r="M299" s="10" t="s">
        <v>112</v>
      </c>
      <c r="N299" s="10" t="s">
        <v>50</v>
      </c>
      <c r="O299" s="10" t="s">
        <v>50</v>
      </c>
      <c r="P299" s="7" t="s">
        <v>112</v>
      </c>
      <c r="Q299" s="15" t="s">
        <v>221</v>
      </c>
    </row>
    <row r="300" spans="1:18" ht="28.8" customHeight="1" x14ac:dyDescent="0.3">
      <c r="A300" s="7"/>
      <c r="B300" s="19">
        <v>297</v>
      </c>
      <c r="C300" s="7">
        <v>2012</v>
      </c>
      <c r="D300" s="7" t="s">
        <v>373</v>
      </c>
      <c r="E300" s="7" t="s">
        <v>374</v>
      </c>
      <c r="F300" s="11" t="s">
        <v>1658</v>
      </c>
      <c r="G300" s="7" t="s">
        <v>484</v>
      </c>
      <c r="H300" s="7" t="s">
        <v>375</v>
      </c>
      <c r="I300" s="7" t="s">
        <v>376</v>
      </c>
      <c r="J300" s="11" t="s">
        <v>112</v>
      </c>
      <c r="K300" s="7" t="s">
        <v>893</v>
      </c>
      <c r="L300" s="10" t="s">
        <v>112</v>
      </c>
      <c r="M300" s="10" t="s">
        <v>50</v>
      </c>
      <c r="N300" s="10" t="s">
        <v>50</v>
      </c>
      <c r="O300" s="10" t="s">
        <v>50</v>
      </c>
      <c r="P300" s="7"/>
      <c r="Q300" s="7"/>
    </row>
    <row r="301" spans="1:18" ht="43.2" customHeight="1" x14ac:dyDescent="0.3">
      <c r="A301" s="7"/>
      <c r="B301" s="19">
        <v>298</v>
      </c>
      <c r="C301" s="7">
        <v>2012</v>
      </c>
      <c r="D301" s="7" t="s">
        <v>1081</v>
      </c>
      <c r="E301" s="7" t="s">
        <v>1080</v>
      </c>
      <c r="F301" s="11" t="s">
        <v>1659</v>
      </c>
      <c r="G301" s="7" t="s">
        <v>483</v>
      </c>
      <c r="H301" s="7" t="s">
        <v>1082</v>
      </c>
      <c r="I301" s="19"/>
      <c r="J301" s="11" t="s">
        <v>112</v>
      </c>
      <c r="K301" s="7" t="s">
        <v>1050</v>
      </c>
      <c r="L301" s="10" t="s">
        <v>50</v>
      </c>
      <c r="M301" s="10" t="s">
        <v>50</v>
      </c>
      <c r="N301" s="10" t="s">
        <v>50</v>
      </c>
      <c r="O301" s="10" t="s">
        <v>50</v>
      </c>
      <c r="P301" s="7"/>
      <c r="Q301" s="19"/>
    </row>
    <row r="302" spans="1:18" ht="43.2" customHeight="1" x14ac:dyDescent="0.3">
      <c r="A302" s="7"/>
      <c r="B302" s="19">
        <v>299</v>
      </c>
      <c r="C302" s="7">
        <v>2012</v>
      </c>
      <c r="D302" s="7" t="s">
        <v>1189</v>
      </c>
      <c r="E302" s="7" t="s">
        <v>1188</v>
      </c>
      <c r="F302" s="11" t="s">
        <v>1660</v>
      </c>
      <c r="G302" s="7" t="s">
        <v>484</v>
      </c>
      <c r="H302" s="7" t="s">
        <v>17</v>
      </c>
      <c r="I302" s="19" t="s">
        <v>1190</v>
      </c>
      <c r="J302" s="11" t="s">
        <v>50</v>
      </c>
      <c r="K302" s="7" t="s">
        <v>1050</v>
      </c>
      <c r="L302" s="10" t="s">
        <v>1430</v>
      </c>
      <c r="M302" s="10" t="s">
        <v>1430</v>
      </c>
      <c r="N302" s="10" t="s">
        <v>1430</v>
      </c>
      <c r="O302" s="10" t="s">
        <v>1430</v>
      </c>
      <c r="P302" s="7"/>
      <c r="Q302" s="19"/>
      <c r="R302" s="19"/>
    </row>
    <row r="303" spans="1:18" ht="43.2" customHeight="1" x14ac:dyDescent="0.3">
      <c r="A303" s="7"/>
      <c r="B303" s="19">
        <v>300</v>
      </c>
      <c r="C303" s="7">
        <v>2012</v>
      </c>
      <c r="D303" s="7" t="s">
        <v>1114</v>
      </c>
      <c r="E303" s="7" t="s">
        <v>1113</v>
      </c>
      <c r="F303" s="11" t="s">
        <v>1661</v>
      </c>
      <c r="G303" s="7" t="s">
        <v>484</v>
      </c>
      <c r="H303" s="7" t="s">
        <v>1115</v>
      </c>
      <c r="I303" s="7" t="s">
        <v>1116</v>
      </c>
      <c r="J303" s="11" t="s">
        <v>112</v>
      </c>
      <c r="K303" s="7" t="s">
        <v>1050</v>
      </c>
      <c r="L303" s="10" t="s">
        <v>112</v>
      </c>
      <c r="M303" s="10" t="s">
        <v>50</v>
      </c>
      <c r="N303" s="10" t="s">
        <v>50</v>
      </c>
      <c r="O303" s="10" t="s">
        <v>50</v>
      </c>
      <c r="P303" s="7"/>
      <c r="Q303" s="7"/>
    </row>
    <row r="304" spans="1:18" ht="57.6" customHeight="1" x14ac:dyDescent="0.3">
      <c r="A304" s="7"/>
      <c r="B304" s="19">
        <v>301</v>
      </c>
      <c r="C304" s="7">
        <v>2012</v>
      </c>
      <c r="D304" s="7" t="s">
        <v>2465</v>
      </c>
      <c r="E304" s="2" t="s">
        <v>2463</v>
      </c>
      <c r="F304" s="11" t="s">
        <v>2464</v>
      </c>
      <c r="G304" s="7" t="s">
        <v>483</v>
      </c>
      <c r="H304" s="7" t="s">
        <v>2456</v>
      </c>
      <c r="I304" s="7" t="s">
        <v>53</v>
      </c>
      <c r="J304" s="11" t="s">
        <v>112</v>
      </c>
      <c r="K304" s="7" t="s">
        <v>2323</v>
      </c>
      <c r="L304" s="10" t="s">
        <v>112</v>
      </c>
      <c r="M304" s="10" t="s">
        <v>50</v>
      </c>
      <c r="N304" s="10" t="s">
        <v>50</v>
      </c>
      <c r="O304" s="10" t="s">
        <v>50</v>
      </c>
      <c r="P304" s="7"/>
      <c r="Q304" s="19"/>
      <c r="R304" s="19"/>
    </row>
    <row r="305" spans="1:18" ht="43.2" customHeight="1" x14ac:dyDescent="0.3">
      <c r="A305" s="7"/>
      <c r="B305" s="19">
        <v>302</v>
      </c>
      <c r="C305" s="7">
        <v>2012</v>
      </c>
      <c r="D305" s="7" t="s">
        <v>1060</v>
      </c>
      <c r="E305" s="7" t="s">
        <v>1059</v>
      </c>
      <c r="F305" s="11" t="s">
        <v>1662</v>
      </c>
      <c r="G305" s="7" t="s">
        <v>484</v>
      </c>
      <c r="H305" s="7" t="s">
        <v>119</v>
      </c>
      <c r="I305" s="7" t="s">
        <v>1061</v>
      </c>
      <c r="J305" s="11" t="s">
        <v>112</v>
      </c>
      <c r="K305" s="7" t="s">
        <v>1050</v>
      </c>
      <c r="L305" s="10" t="s">
        <v>50</v>
      </c>
      <c r="M305" s="10" t="s">
        <v>50</v>
      </c>
      <c r="N305" s="10" t="s">
        <v>50</v>
      </c>
      <c r="O305" s="10" t="s">
        <v>50</v>
      </c>
      <c r="P305" s="7"/>
      <c r="Q305" s="19"/>
    </row>
    <row r="306" spans="1:18" ht="43.2" customHeight="1" x14ac:dyDescent="0.3">
      <c r="A306" s="7"/>
      <c r="B306" s="19">
        <v>303</v>
      </c>
      <c r="C306" s="7">
        <v>2012</v>
      </c>
      <c r="D306" s="7" t="s">
        <v>250</v>
      </c>
      <c r="E306" s="2" t="s">
        <v>2471</v>
      </c>
      <c r="F306" s="11" t="s">
        <v>2472</v>
      </c>
      <c r="G306" s="7" t="s">
        <v>483</v>
      </c>
      <c r="H306" s="19" t="s">
        <v>2456</v>
      </c>
      <c r="I306" s="7" t="s">
        <v>53</v>
      </c>
      <c r="J306" s="11" t="s">
        <v>112</v>
      </c>
      <c r="K306" s="7" t="s">
        <v>2323</v>
      </c>
      <c r="L306" s="10" t="s">
        <v>112</v>
      </c>
      <c r="M306" s="10" t="s">
        <v>50</v>
      </c>
      <c r="N306" s="10" t="s">
        <v>50</v>
      </c>
      <c r="O306" s="10" t="s">
        <v>50</v>
      </c>
      <c r="P306" s="7"/>
      <c r="Q306" s="7"/>
      <c r="R306" s="19"/>
    </row>
    <row r="307" spans="1:18" ht="28.8" customHeight="1" x14ac:dyDescent="0.3">
      <c r="A307" s="7"/>
      <c r="B307" s="19">
        <v>304</v>
      </c>
      <c r="C307" s="7">
        <v>2012</v>
      </c>
      <c r="D307" s="7" t="s">
        <v>569</v>
      </c>
      <c r="E307" s="2" t="s">
        <v>2470</v>
      </c>
      <c r="F307" s="11" t="s">
        <v>2469</v>
      </c>
      <c r="G307" s="7" t="s">
        <v>483</v>
      </c>
      <c r="H307" s="7" t="s">
        <v>2456</v>
      </c>
      <c r="I307" s="15" t="s">
        <v>53</v>
      </c>
      <c r="J307" s="11" t="s">
        <v>112</v>
      </c>
      <c r="K307" s="7" t="s">
        <v>2323</v>
      </c>
      <c r="L307" s="10" t="s">
        <v>112</v>
      </c>
      <c r="M307" s="10" t="s">
        <v>50</v>
      </c>
      <c r="N307" s="10" t="s">
        <v>50</v>
      </c>
      <c r="O307" s="10" t="s">
        <v>50</v>
      </c>
      <c r="P307" s="19"/>
      <c r="Q307" s="19"/>
      <c r="R307" s="19"/>
    </row>
    <row r="308" spans="1:18" ht="43.2" customHeight="1" x14ac:dyDescent="0.3">
      <c r="A308" s="7"/>
      <c r="B308" s="19">
        <v>305</v>
      </c>
      <c r="C308" s="7">
        <v>2012</v>
      </c>
      <c r="D308" s="7" t="s">
        <v>743</v>
      </c>
      <c r="E308" s="2" t="s">
        <v>742</v>
      </c>
      <c r="F308" s="11" t="s">
        <v>1663</v>
      </c>
      <c r="G308" s="7" t="s">
        <v>483</v>
      </c>
      <c r="H308" s="7" t="s">
        <v>2456</v>
      </c>
      <c r="I308" s="15" t="s">
        <v>53</v>
      </c>
      <c r="J308" s="11" t="s">
        <v>112</v>
      </c>
      <c r="K308" s="7" t="s">
        <v>893</v>
      </c>
      <c r="L308" s="10" t="s">
        <v>112</v>
      </c>
      <c r="M308" s="10" t="s">
        <v>50</v>
      </c>
      <c r="N308" s="10" t="s">
        <v>50</v>
      </c>
      <c r="O308" s="10" t="s">
        <v>50</v>
      </c>
      <c r="P308" s="7"/>
      <c r="Q308" s="15"/>
    </row>
    <row r="309" spans="1:18" ht="28.8" customHeight="1" x14ac:dyDescent="0.3">
      <c r="A309" s="7"/>
      <c r="B309" s="19">
        <v>306</v>
      </c>
      <c r="C309" s="7">
        <v>2012</v>
      </c>
      <c r="D309" s="7" t="s">
        <v>671</v>
      </c>
      <c r="E309" s="7" t="s">
        <v>670</v>
      </c>
      <c r="F309" s="11" t="s">
        <v>1664</v>
      </c>
      <c r="G309" s="7" t="s">
        <v>484</v>
      </c>
      <c r="H309" s="7" t="s">
        <v>518</v>
      </c>
      <c r="I309" s="7" t="s">
        <v>672</v>
      </c>
      <c r="J309" s="11" t="s">
        <v>112</v>
      </c>
      <c r="K309" s="7" t="s">
        <v>893</v>
      </c>
      <c r="L309" s="10" t="s">
        <v>112</v>
      </c>
      <c r="M309" s="10" t="s">
        <v>50</v>
      </c>
      <c r="N309" s="10" t="s">
        <v>50</v>
      </c>
      <c r="O309" s="10" t="s">
        <v>50</v>
      </c>
      <c r="P309" s="7"/>
      <c r="Q309" s="7"/>
    </row>
    <row r="310" spans="1:18" ht="43.2" customHeight="1" x14ac:dyDescent="0.3">
      <c r="A310" s="7"/>
      <c r="B310" s="19">
        <v>307</v>
      </c>
      <c r="C310" s="7">
        <v>2012</v>
      </c>
      <c r="D310" s="7" t="s">
        <v>2005</v>
      </c>
      <c r="E310" s="7" t="s">
        <v>402</v>
      </c>
      <c r="F310" s="11" t="s">
        <v>1649</v>
      </c>
      <c r="G310" s="7" t="s">
        <v>483</v>
      </c>
      <c r="H310" s="7" t="s">
        <v>403</v>
      </c>
      <c r="I310" s="19" t="s">
        <v>401</v>
      </c>
      <c r="J310" s="11" t="s">
        <v>112</v>
      </c>
      <c r="K310" s="7" t="s">
        <v>893</v>
      </c>
      <c r="L310" s="10" t="s">
        <v>112</v>
      </c>
      <c r="M310" s="10" t="s">
        <v>112</v>
      </c>
      <c r="N310" s="10" t="s">
        <v>50</v>
      </c>
      <c r="O310" s="10" t="s">
        <v>50</v>
      </c>
      <c r="P310" s="7" t="s">
        <v>112</v>
      </c>
      <c r="Q310" s="7" t="s">
        <v>1993</v>
      </c>
    </row>
    <row r="311" spans="1:18" ht="43.2" customHeight="1" x14ac:dyDescent="0.3">
      <c r="A311" s="7"/>
      <c r="B311" s="19">
        <v>308</v>
      </c>
      <c r="C311" s="7">
        <v>2012</v>
      </c>
      <c r="D311" s="7" t="s">
        <v>614</v>
      </c>
      <c r="E311" s="2" t="s">
        <v>613</v>
      </c>
      <c r="F311" s="11" t="s">
        <v>1665</v>
      </c>
      <c r="G311" s="7" t="s">
        <v>483</v>
      </c>
      <c r="H311" s="7" t="s">
        <v>2456</v>
      </c>
      <c r="I311" s="19" t="s">
        <v>53</v>
      </c>
      <c r="J311" s="11" t="s">
        <v>112</v>
      </c>
      <c r="K311" s="7" t="s">
        <v>764</v>
      </c>
      <c r="L311" s="10" t="s">
        <v>112</v>
      </c>
      <c r="M311" s="10" t="s">
        <v>112</v>
      </c>
      <c r="N311" s="10" t="s">
        <v>112</v>
      </c>
      <c r="O311" s="10" t="s">
        <v>50</v>
      </c>
      <c r="P311" s="7" t="s">
        <v>112</v>
      </c>
      <c r="Q311" s="7" t="s">
        <v>616</v>
      </c>
    </row>
    <row r="312" spans="1:18" ht="43.2" customHeight="1" x14ac:dyDescent="0.3">
      <c r="A312" s="7"/>
      <c r="B312" s="19">
        <v>309</v>
      </c>
      <c r="C312" s="7">
        <v>2012</v>
      </c>
      <c r="D312" s="7" t="s">
        <v>2479</v>
      </c>
      <c r="E312" s="19" t="s">
        <v>2478</v>
      </c>
      <c r="F312" s="11" t="s">
        <v>2480</v>
      </c>
      <c r="G312" s="7" t="s">
        <v>483</v>
      </c>
      <c r="H312" s="7" t="s">
        <v>2456</v>
      </c>
      <c r="I312" s="19" t="s">
        <v>53</v>
      </c>
      <c r="J312" s="11" t="s">
        <v>112</v>
      </c>
      <c r="K312" s="7" t="s">
        <v>2323</v>
      </c>
      <c r="L312" s="10" t="s">
        <v>112</v>
      </c>
      <c r="M312" s="10" t="s">
        <v>112</v>
      </c>
      <c r="N312" s="10" t="s">
        <v>50</v>
      </c>
      <c r="O312" s="10" t="s">
        <v>50</v>
      </c>
      <c r="P312" s="19" t="s">
        <v>112</v>
      </c>
      <c r="Q312" s="15" t="s">
        <v>2481</v>
      </c>
    </row>
    <row r="313" spans="1:18" ht="43.2" customHeight="1" x14ac:dyDescent="0.3">
      <c r="A313" s="7"/>
      <c r="B313" s="19">
        <v>310</v>
      </c>
      <c r="C313" s="15">
        <v>2012</v>
      </c>
      <c r="D313" s="15" t="s">
        <v>895</v>
      </c>
      <c r="E313" s="19" t="s">
        <v>1377</v>
      </c>
      <c r="F313" s="15" t="s">
        <v>1666</v>
      </c>
      <c r="G313" s="15" t="s">
        <v>483</v>
      </c>
      <c r="H313" s="15" t="s">
        <v>1378</v>
      </c>
      <c r="I313" s="19" t="s">
        <v>53</v>
      </c>
      <c r="J313" s="15" t="s">
        <v>112</v>
      </c>
      <c r="K313" s="15" t="s">
        <v>764</v>
      </c>
      <c r="L313" s="10" t="s">
        <v>112</v>
      </c>
      <c r="M313" s="10" t="s">
        <v>50</v>
      </c>
      <c r="N313" s="10" t="s">
        <v>50</v>
      </c>
      <c r="O313" s="10" t="s">
        <v>112</v>
      </c>
      <c r="P313" s="15"/>
      <c r="Q313" s="15"/>
    </row>
    <row r="314" spans="1:18" ht="28.8" customHeight="1" x14ac:dyDescent="0.3">
      <c r="A314" s="7"/>
      <c r="B314" s="19">
        <v>311</v>
      </c>
      <c r="C314" s="7">
        <v>2012</v>
      </c>
      <c r="D314" s="7" t="s">
        <v>462</v>
      </c>
      <c r="E314" s="19" t="s">
        <v>461</v>
      </c>
      <c r="F314" s="11" t="s">
        <v>1667</v>
      </c>
      <c r="G314" s="7" t="s">
        <v>484</v>
      </c>
      <c r="H314" s="7" t="s">
        <v>329</v>
      </c>
      <c r="I314" s="19" t="s">
        <v>463</v>
      </c>
      <c r="J314" s="11" t="s">
        <v>112</v>
      </c>
      <c r="K314" s="7" t="s">
        <v>893</v>
      </c>
      <c r="L314" s="10" t="s">
        <v>112</v>
      </c>
      <c r="M314" s="10" t="s">
        <v>112</v>
      </c>
      <c r="N314" s="10" t="s">
        <v>50</v>
      </c>
      <c r="O314" s="10" t="s">
        <v>112</v>
      </c>
      <c r="P314" s="11" t="s">
        <v>112</v>
      </c>
      <c r="Q314" s="19" t="s">
        <v>464</v>
      </c>
    </row>
    <row r="315" spans="1:18" ht="43.2" customHeight="1" x14ac:dyDescent="0.3">
      <c r="A315" s="7"/>
      <c r="B315" s="19">
        <v>312</v>
      </c>
      <c r="C315" s="7">
        <v>2012</v>
      </c>
      <c r="D315" s="7" t="s">
        <v>233</v>
      </c>
      <c r="E315" s="19" t="s">
        <v>230</v>
      </c>
      <c r="F315" s="11" t="s">
        <v>1668</v>
      </c>
      <c r="G315" s="7" t="s">
        <v>484</v>
      </c>
      <c r="H315" s="7" t="s">
        <v>110</v>
      </c>
      <c r="I315" s="19" t="s">
        <v>231</v>
      </c>
      <c r="J315" s="11" t="s">
        <v>112</v>
      </c>
      <c r="K315" s="7" t="s">
        <v>441</v>
      </c>
      <c r="L315" s="10" t="s">
        <v>112</v>
      </c>
      <c r="M315" s="10" t="s">
        <v>50</v>
      </c>
      <c r="N315" s="10" t="s">
        <v>50</v>
      </c>
      <c r="O315" s="10" t="s">
        <v>50</v>
      </c>
      <c r="P315" s="11"/>
      <c r="Q315" s="19"/>
    </row>
    <row r="316" spans="1:18" ht="43.2" customHeight="1" x14ac:dyDescent="0.3">
      <c r="A316" s="7"/>
      <c r="B316" s="19">
        <v>313</v>
      </c>
      <c r="C316" s="7">
        <v>2013</v>
      </c>
      <c r="D316" s="7" t="s">
        <v>524</v>
      </c>
      <c r="E316" s="7" t="s">
        <v>525</v>
      </c>
      <c r="F316" s="11" t="s">
        <v>1669</v>
      </c>
      <c r="G316" s="7" t="s">
        <v>484</v>
      </c>
      <c r="H316" s="7" t="s">
        <v>526</v>
      </c>
      <c r="I316" s="7" t="s">
        <v>527</v>
      </c>
      <c r="J316" s="11" t="s">
        <v>112</v>
      </c>
      <c r="K316" s="7" t="s">
        <v>893</v>
      </c>
      <c r="L316" s="10" t="s">
        <v>50</v>
      </c>
      <c r="M316" s="10" t="s">
        <v>50</v>
      </c>
      <c r="N316" s="10" t="s">
        <v>50</v>
      </c>
      <c r="O316" s="10" t="s">
        <v>50</v>
      </c>
      <c r="P316" s="7"/>
      <c r="Q316" s="19"/>
    </row>
    <row r="317" spans="1:18" ht="28.8" customHeight="1" x14ac:dyDescent="0.3">
      <c r="A317" s="7"/>
      <c r="B317" s="19">
        <v>314</v>
      </c>
      <c r="C317" s="7">
        <v>2013</v>
      </c>
      <c r="D317" s="7" t="s">
        <v>872</v>
      </c>
      <c r="E317" s="7" t="s">
        <v>870</v>
      </c>
      <c r="F317" s="11" t="s">
        <v>1670</v>
      </c>
      <c r="G317" s="7" t="s">
        <v>483</v>
      </c>
      <c r="H317" s="7" t="s">
        <v>871</v>
      </c>
      <c r="I317" s="19" t="s">
        <v>53</v>
      </c>
      <c r="J317" s="11" t="s">
        <v>112</v>
      </c>
      <c r="K317" s="7" t="s">
        <v>893</v>
      </c>
      <c r="L317" s="10" t="s">
        <v>50</v>
      </c>
      <c r="M317" s="10" t="s">
        <v>50</v>
      </c>
      <c r="N317" s="10" t="s">
        <v>50</v>
      </c>
      <c r="O317" s="10" t="s">
        <v>50</v>
      </c>
      <c r="P317" s="7"/>
      <c r="Q317" s="7"/>
    </row>
    <row r="318" spans="1:18" ht="43.2" customHeight="1" x14ac:dyDescent="0.3">
      <c r="A318" s="7"/>
      <c r="B318" s="19">
        <v>315</v>
      </c>
      <c r="C318" s="7">
        <v>2013</v>
      </c>
      <c r="D318" s="7" t="s">
        <v>1152</v>
      </c>
      <c r="E318" s="19" t="s">
        <v>1151</v>
      </c>
      <c r="F318" s="11" t="s">
        <v>1671</v>
      </c>
      <c r="G318" s="7" t="s">
        <v>484</v>
      </c>
      <c r="H318" s="7" t="s">
        <v>1149</v>
      </c>
      <c r="I318" s="19" t="s">
        <v>1150</v>
      </c>
      <c r="J318" s="11" t="s">
        <v>112</v>
      </c>
      <c r="K318" s="7" t="s">
        <v>1050</v>
      </c>
      <c r="L318" s="10" t="s">
        <v>112</v>
      </c>
      <c r="M318" s="10" t="s">
        <v>50</v>
      </c>
      <c r="N318" s="10" t="s">
        <v>50</v>
      </c>
      <c r="O318" s="10" t="s">
        <v>50</v>
      </c>
      <c r="P318" s="7"/>
      <c r="Q318" s="19"/>
    </row>
    <row r="319" spans="1:18" ht="43.2" customHeight="1" x14ac:dyDescent="0.3">
      <c r="A319" s="7"/>
      <c r="B319" s="19">
        <v>316</v>
      </c>
      <c r="C319" s="7">
        <v>2013</v>
      </c>
      <c r="D319" s="7" t="s">
        <v>549</v>
      </c>
      <c r="E319" s="7" t="s">
        <v>1162</v>
      </c>
      <c r="F319" s="11" t="s">
        <v>1673</v>
      </c>
      <c r="G319" s="7" t="s">
        <v>484</v>
      </c>
      <c r="H319" s="7" t="s">
        <v>17</v>
      </c>
      <c r="I319" s="19" t="s">
        <v>1163</v>
      </c>
      <c r="J319" s="11" t="s">
        <v>50</v>
      </c>
      <c r="K319" s="7" t="s">
        <v>1050</v>
      </c>
      <c r="L319" s="10" t="s">
        <v>1430</v>
      </c>
      <c r="M319" s="10" t="s">
        <v>1430</v>
      </c>
      <c r="N319" s="10" t="s">
        <v>1430</v>
      </c>
      <c r="O319" s="10" t="s">
        <v>1430</v>
      </c>
      <c r="P319" s="11"/>
      <c r="Q319" s="19"/>
      <c r="R319" s="19"/>
    </row>
    <row r="320" spans="1:18" ht="43.2" customHeight="1" x14ac:dyDescent="0.3">
      <c r="A320" s="7"/>
      <c r="B320" s="19">
        <v>317</v>
      </c>
      <c r="C320" s="7">
        <v>2013</v>
      </c>
      <c r="D320" s="7" t="s">
        <v>549</v>
      </c>
      <c r="E320" s="7" t="s">
        <v>1104</v>
      </c>
      <c r="F320" s="11" t="s">
        <v>1672</v>
      </c>
      <c r="G320" s="7" t="s">
        <v>484</v>
      </c>
      <c r="H320" s="7" t="s">
        <v>564</v>
      </c>
      <c r="I320" t="s">
        <v>1105</v>
      </c>
      <c r="J320" s="11" t="s">
        <v>112</v>
      </c>
      <c r="K320" s="7" t="s">
        <v>1050</v>
      </c>
      <c r="L320" s="10" t="s">
        <v>112</v>
      </c>
      <c r="M320" s="10" t="s">
        <v>50</v>
      </c>
      <c r="N320" s="10" t="s">
        <v>50</v>
      </c>
      <c r="O320" s="10" t="s">
        <v>50</v>
      </c>
      <c r="P320" s="11"/>
      <c r="Q320" s="7"/>
    </row>
    <row r="321" spans="1:18" ht="43.2" customHeight="1" x14ac:dyDescent="0.3">
      <c r="A321" s="7"/>
      <c r="B321" s="19">
        <v>318</v>
      </c>
      <c r="C321" s="7">
        <v>2013</v>
      </c>
      <c r="D321" s="7" t="s">
        <v>549</v>
      </c>
      <c r="E321" s="7" t="s">
        <v>1171</v>
      </c>
      <c r="F321" s="11" t="s">
        <v>1674</v>
      </c>
      <c r="G321" s="7" t="s">
        <v>484</v>
      </c>
      <c r="H321" s="19" t="s">
        <v>1173</v>
      </c>
      <c r="I321" s="19" t="s">
        <v>1172</v>
      </c>
      <c r="J321" s="11" t="s">
        <v>112</v>
      </c>
      <c r="K321" s="7" t="s">
        <v>1050</v>
      </c>
      <c r="L321" s="10" t="s">
        <v>112</v>
      </c>
      <c r="M321" s="10" t="s">
        <v>50</v>
      </c>
      <c r="N321" s="10" t="s">
        <v>50</v>
      </c>
      <c r="O321" s="10" t="s">
        <v>50</v>
      </c>
      <c r="P321" s="19"/>
      <c r="Q321" s="19"/>
    </row>
    <row r="322" spans="1:18" ht="28.8" customHeight="1" x14ac:dyDescent="0.3">
      <c r="A322" s="7"/>
      <c r="B322" s="19">
        <v>319</v>
      </c>
      <c r="C322" s="7">
        <v>2013</v>
      </c>
      <c r="D322" s="7" t="s">
        <v>549</v>
      </c>
      <c r="E322" s="7" t="s">
        <v>1129</v>
      </c>
      <c r="F322" s="11" t="s">
        <v>1675</v>
      </c>
      <c r="G322" s="7" t="s">
        <v>484</v>
      </c>
      <c r="H322" s="7" t="s">
        <v>866</v>
      </c>
      <c r="I322" s="19" t="s">
        <v>1130</v>
      </c>
      <c r="J322" s="11" t="s">
        <v>112</v>
      </c>
      <c r="K322" s="7" t="s">
        <v>1050</v>
      </c>
      <c r="L322" s="10" t="s">
        <v>112</v>
      </c>
      <c r="M322" s="10" t="s">
        <v>50</v>
      </c>
      <c r="N322" s="10" t="s">
        <v>50</v>
      </c>
      <c r="O322" s="10" t="s">
        <v>50</v>
      </c>
      <c r="P322" s="19"/>
      <c r="Q322" s="19"/>
    </row>
    <row r="323" spans="1:18" ht="57.6" customHeight="1" x14ac:dyDescent="0.3">
      <c r="A323" s="7"/>
      <c r="B323" s="19">
        <v>320</v>
      </c>
      <c r="C323" s="7">
        <v>2013</v>
      </c>
      <c r="D323" s="7" t="s">
        <v>1233</v>
      </c>
      <c r="E323" s="19" t="s">
        <v>1232</v>
      </c>
      <c r="F323" s="11" t="s">
        <v>2172</v>
      </c>
      <c r="G323" s="7" t="s">
        <v>484</v>
      </c>
      <c r="H323" s="7" t="s">
        <v>1234</v>
      </c>
      <c r="I323" s="7" t="s">
        <v>1235</v>
      </c>
      <c r="J323" s="11" t="s">
        <v>112</v>
      </c>
      <c r="K323" s="7" t="s">
        <v>1050</v>
      </c>
      <c r="L323" s="10" t="s">
        <v>112</v>
      </c>
      <c r="M323" s="10" t="s">
        <v>50</v>
      </c>
      <c r="N323" s="10" t="s">
        <v>50</v>
      </c>
      <c r="O323" s="10" t="s">
        <v>50</v>
      </c>
      <c r="P323" s="19"/>
      <c r="Q323" s="19"/>
      <c r="R323" s="19"/>
    </row>
    <row r="324" spans="1:18" ht="28.8" customHeight="1" x14ac:dyDescent="0.3">
      <c r="A324" s="7"/>
      <c r="B324" s="19">
        <v>321</v>
      </c>
      <c r="C324" s="15">
        <v>2013</v>
      </c>
      <c r="D324" s="15" t="s">
        <v>778</v>
      </c>
      <c r="E324" s="15" t="s">
        <v>777</v>
      </c>
      <c r="F324" s="15" t="s">
        <v>1676</v>
      </c>
      <c r="G324" s="15" t="s">
        <v>484</v>
      </c>
      <c r="H324" s="15" t="s">
        <v>779</v>
      </c>
      <c r="I324" s="15" t="s">
        <v>780</v>
      </c>
      <c r="J324" s="15" t="s">
        <v>112</v>
      </c>
      <c r="K324" s="15" t="s">
        <v>893</v>
      </c>
      <c r="L324" s="10" t="s">
        <v>112</v>
      </c>
      <c r="M324" s="10" t="s">
        <v>50</v>
      </c>
      <c r="N324" s="10" t="s">
        <v>50</v>
      </c>
      <c r="O324" s="10" t="s">
        <v>50</v>
      </c>
      <c r="P324" s="15"/>
      <c r="Q324" s="19"/>
    </row>
    <row r="325" spans="1:18" ht="28.8" customHeight="1" x14ac:dyDescent="0.3">
      <c r="A325" s="7"/>
      <c r="B325" s="19">
        <v>322</v>
      </c>
      <c r="C325" s="7">
        <v>2013</v>
      </c>
      <c r="D325" s="7" t="s">
        <v>728</v>
      </c>
      <c r="E325" s="7" t="s">
        <v>727</v>
      </c>
      <c r="F325" s="11" t="s">
        <v>1677</v>
      </c>
      <c r="G325" s="7" t="s">
        <v>484</v>
      </c>
      <c r="H325" s="7" t="s">
        <v>357</v>
      </c>
      <c r="I325" s="7" t="s">
        <v>729</v>
      </c>
      <c r="J325" s="11" t="s">
        <v>112</v>
      </c>
      <c r="K325" s="7" t="s">
        <v>893</v>
      </c>
      <c r="L325" s="10" t="s">
        <v>112</v>
      </c>
      <c r="M325" s="10" t="s">
        <v>112</v>
      </c>
      <c r="N325" s="10" t="s">
        <v>112</v>
      </c>
      <c r="O325" s="10" t="s">
        <v>50</v>
      </c>
      <c r="P325" s="7" t="s">
        <v>112</v>
      </c>
      <c r="Q325" s="19" t="s">
        <v>1410</v>
      </c>
    </row>
    <row r="326" spans="1:18" ht="43.2" customHeight="1" x14ac:dyDescent="0.3">
      <c r="A326" s="7"/>
      <c r="B326" s="19">
        <v>323</v>
      </c>
      <c r="C326" s="7">
        <v>2013</v>
      </c>
      <c r="D326" s="7" t="s">
        <v>137</v>
      </c>
      <c r="E326" s="7" t="s">
        <v>162</v>
      </c>
      <c r="F326" s="11" t="s">
        <v>1678</v>
      </c>
      <c r="G326" s="7" t="s">
        <v>484</v>
      </c>
      <c r="H326" s="7" t="s">
        <v>119</v>
      </c>
      <c r="I326" s="11" t="s">
        <v>163</v>
      </c>
      <c r="J326" s="11" t="s">
        <v>112</v>
      </c>
      <c r="K326" s="7" t="s">
        <v>441</v>
      </c>
      <c r="L326" s="10" t="s">
        <v>112</v>
      </c>
      <c r="M326" s="10" t="s">
        <v>50</v>
      </c>
      <c r="N326" s="10" t="s">
        <v>50</v>
      </c>
      <c r="O326" s="10" t="s">
        <v>112</v>
      </c>
      <c r="P326" s="19"/>
      <c r="Q326" s="19" t="s">
        <v>536</v>
      </c>
    </row>
    <row r="327" spans="1:18" ht="43.2" customHeight="1" x14ac:dyDescent="0.3">
      <c r="A327" s="7"/>
      <c r="B327" s="19">
        <v>324</v>
      </c>
      <c r="C327" s="7">
        <v>2013</v>
      </c>
      <c r="D327" s="7" t="s">
        <v>846</v>
      </c>
      <c r="E327" s="7" t="s">
        <v>845</v>
      </c>
      <c r="F327" s="11" t="s">
        <v>1679</v>
      </c>
      <c r="G327" s="7" t="s">
        <v>483</v>
      </c>
      <c r="H327" s="7" t="s">
        <v>721</v>
      </c>
      <c r="I327" s="11" t="s">
        <v>53</v>
      </c>
      <c r="J327" s="11" t="s">
        <v>112</v>
      </c>
      <c r="K327" s="7" t="s">
        <v>893</v>
      </c>
      <c r="L327" s="10" t="s">
        <v>112</v>
      </c>
      <c r="M327" s="10" t="s">
        <v>50</v>
      </c>
      <c r="N327" s="10" t="s">
        <v>50</v>
      </c>
      <c r="O327" s="10" t="s">
        <v>112</v>
      </c>
      <c r="P327" s="19"/>
      <c r="Q327" s="19" t="s">
        <v>1415</v>
      </c>
    </row>
    <row r="328" spans="1:18" ht="43.2" customHeight="1" x14ac:dyDescent="0.3">
      <c r="A328" s="7"/>
      <c r="B328" s="19">
        <v>325</v>
      </c>
      <c r="C328" s="7">
        <v>2013</v>
      </c>
      <c r="D328" s="7" t="s">
        <v>787</v>
      </c>
      <c r="E328" s="7" t="s">
        <v>786</v>
      </c>
      <c r="F328" s="11" t="s">
        <v>1680</v>
      </c>
      <c r="G328" s="7" t="s">
        <v>483</v>
      </c>
      <c r="H328" s="7" t="s">
        <v>788</v>
      </c>
      <c r="I328" s="11" t="s">
        <v>53</v>
      </c>
      <c r="J328" s="11" t="s">
        <v>112</v>
      </c>
      <c r="K328" s="7" t="s">
        <v>893</v>
      </c>
      <c r="L328" s="10" t="s">
        <v>112</v>
      </c>
      <c r="M328" s="10" t="s">
        <v>50</v>
      </c>
      <c r="N328" s="10" t="s">
        <v>50</v>
      </c>
      <c r="O328" s="10" t="s">
        <v>50</v>
      </c>
      <c r="P328" s="7"/>
      <c r="Q328" s="19"/>
    </row>
    <row r="329" spans="1:18" ht="43.2" customHeight="1" x14ac:dyDescent="0.3">
      <c r="A329" s="7"/>
      <c r="B329" s="19">
        <v>326</v>
      </c>
      <c r="C329" s="7">
        <v>2013</v>
      </c>
      <c r="D329" s="7" t="s">
        <v>369</v>
      </c>
      <c r="E329" s="7" t="s">
        <v>370</v>
      </c>
      <c r="F329" s="11" t="s">
        <v>1681</v>
      </c>
      <c r="G329" s="7" t="s">
        <v>484</v>
      </c>
      <c r="H329" s="7" t="s">
        <v>110</v>
      </c>
      <c r="I329" s="15" t="s">
        <v>371</v>
      </c>
      <c r="J329" s="11" t="s">
        <v>112</v>
      </c>
      <c r="K329" s="7" t="s">
        <v>893</v>
      </c>
      <c r="L329" s="10" t="s">
        <v>112</v>
      </c>
      <c r="M329" s="10" t="s">
        <v>112</v>
      </c>
      <c r="N329" s="10" t="s">
        <v>50</v>
      </c>
      <c r="O329" s="10" t="s">
        <v>50</v>
      </c>
      <c r="P329" s="7" t="s">
        <v>112</v>
      </c>
      <c r="Q329" s="15" t="s">
        <v>2011</v>
      </c>
    </row>
    <row r="330" spans="1:18" ht="43.2" customHeight="1" x14ac:dyDescent="0.3">
      <c r="A330" s="7"/>
      <c r="B330" s="19">
        <v>327</v>
      </c>
      <c r="C330" s="7">
        <v>2013</v>
      </c>
      <c r="D330" s="7" t="s">
        <v>654</v>
      </c>
      <c r="E330" s="7" t="s">
        <v>653</v>
      </c>
      <c r="F330" s="11" t="s">
        <v>1682</v>
      </c>
      <c r="G330" s="7" t="s">
        <v>483</v>
      </c>
      <c r="H330" s="7" t="s">
        <v>655</v>
      </c>
      <c r="I330" s="15" t="s">
        <v>53</v>
      </c>
      <c r="J330" s="11" t="s">
        <v>112</v>
      </c>
      <c r="K330" s="7" t="s">
        <v>893</v>
      </c>
      <c r="L330" s="10" t="s">
        <v>112</v>
      </c>
      <c r="M330" s="10" t="s">
        <v>50</v>
      </c>
      <c r="N330" s="10" t="s">
        <v>50</v>
      </c>
      <c r="O330" s="10" t="s">
        <v>50</v>
      </c>
      <c r="P330" s="7"/>
      <c r="Q330" s="7"/>
    </row>
    <row r="331" spans="1:18" ht="43.2" customHeight="1" x14ac:dyDescent="0.3">
      <c r="A331" s="7"/>
      <c r="B331" s="19">
        <v>328</v>
      </c>
      <c r="C331" s="7">
        <v>2013</v>
      </c>
      <c r="D331" s="7" t="s">
        <v>850</v>
      </c>
      <c r="E331" s="7" t="s">
        <v>847</v>
      </c>
      <c r="F331" s="11" t="s">
        <v>1683</v>
      </c>
      <c r="G331" s="7" t="s">
        <v>484</v>
      </c>
      <c r="H331" s="7" t="s">
        <v>849</v>
      </c>
      <c r="I331" s="19" t="s">
        <v>848</v>
      </c>
      <c r="J331" s="11" t="s">
        <v>50</v>
      </c>
      <c r="K331" s="7" t="s">
        <v>893</v>
      </c>
      <c r="L331" s="10" t="s">
        <v>1430</v>
      </c>
      <c r="M331" s="10" t="s">
        <v>1430</v>
      </c>
      <c r="N331" s="10" t="s">
        <v>1430</v>
      </c>
      <c r="O331" s="10" t="s">
        <v>1430</v>
      </c>
      <c r="P331" s="7"/>
      <c r="Q331" s="15"/>
      <c r="R331" s="19"/>
    </row>
    <row r="332" spans="1:18" ht="43.2" customHeight="1" x14ac:dyDescent="0.3">
      <c r="A332" s="7"/>
      <c r="B332" s="19">
        <v>329</v>
      </c>
      <c r="C332" s="7">
        <v>2013</v>
      </c>
      <c r="D332" s="7" t="s">
        <v>372</v>
      </c>
      <c r="E332" s="7" t="s">
        <v>367</v>
      </c>
      <c r="F332" s="11" t="s">
        <v>1684</v>
      </c>
      <c r="G332" s="7" t="s">
        <v>484</v>
      </c>
      <c r="H332" s="7" t="s">
        <v>334</v>
      </c>
      <c r="I332" s="11" t="s">
        <v>368</v>
      </c>
      <c r="J332" s="11" t="s">
        <v>112</v>
      </c>
      <c r="K332" s="7" t="s">
        <v>893</v>
      </c>
      <c r="L332" s="10" t="s">
        <v>50</v>
      </c>
      <c r="M332" s="10" t="s">
        <v>50</v>
      </c>
      <c r="N332" s="10" t="s">
        <v>50</v>
      </c>
      <c r="O332" s="10" t="s">
        <v>50</v>
      </c>
      <c r="P332" s="7"/>
      <c r="Q332" s="13"/>
    </row>
    <row r="333" spans="1:18" ht="57.6" customHeight="1" x14ac:dyDescent="0.3">
      <c r="A333" s="7"/>
      <c r="B333" s="19">
        <v>330</v>
      </c>
      <c r="C333" s="11">
        <v>2013</v>
      </c>
      <c r="D333" s="11" t="s">
        <v>996</v>
      </c>
      <c r="E333" s="11" t="s">
        <v>997</v>
      </c>
      <c r="F333" s="11" t="s">
        <v>1685</v>
      </c>
      <c r="G333" s="11" t="s">
        <v>484</v>
      </c>
      <c r="H333" s="11" t="s">
        <v>849</v>
      </c>
      <c r="I333" s="11" t="s">
        <v>848</v>
      </c>
      <c r="J333" s="11" t="s">
        <v>112</v>
      </c>
      <c r="K333" s="11" t="s">
        <v>975</v>
      </c>
      <c r="L333" s="10" t="s">
        <v>112</v>
      </c>
      <c r="M333" s="10" t="s">
        <v>112</v>
      </c>
      <c r="N333" s="10" t="s">
        <v>50</v>
      </c>
      <c r="O333" s="10" t="s">
        <v>50</v>
      </c>
      <c r="P333" s="7" t="s">
        <v>112</v>
      </c>
      <c r="Q333" s="7" t="s">
        <v>949</v>
      </c>
    </row>
    <row r="334" spans="1:18" ht="28.8" customHeight="1" x14ac:dyDescent="0.3">
      <c r="A334" s="7"/>
      <c r="B334" s="19">
        <v>331</v>
      </c>
      <c r="C334" s="11">
        <v>2013</v>
      </c>
      <c r="D334" s="11" t="s">
        <v>13</v>
      </c>
      <c r="E334" s="11" t="s">
        <v>1016</v>
      </c>
      <c r="F334" s="11" t="s">
        <v>1686</v>
      </c>
      <c r="G334" s="11" t="s">
        <v>483</v>
      </c>
      <c r="H334" s="11" t="s">
        <v>1017</v>
      </c>
      <c r="I334" s="11" t="s">
        <v>53</v>
      </c>
      <c r="J334" s="11" t="s">
        <v>112</v>
      </c>
      <c r="K334" s="11" t="s">
        <v>975</v>
      </c>
      <c r="L334" s="10" t="s">
        <v>112</v>
      </c>
      <c r="M334" s="10" t="s">
        <v>112</v>
      </c>
      <c r="N334" s="10" t="s">
        <v>50</v>
      </c>
      <c r="O334" s="10" t="s">
        <v>50</v>
      </c>
      <c r="P334" s="7" t="s">
        <v>112</v>
      </c>
      <c r="Q334" s="7" t="s">
        <v>1018</v>
      </c>
    </row>
    <row r="335" spans="1:18" ht="43.2" customHeight="1" x14ac:dyDescent="0.3">
      <c r="A335" s="7"/>
      <c r="B335" s="19">
        <v>332</v>
      </c>
      <c r="C335" s="11">
        <v>2013</v>
      </c>
      <c r="D335" s="11" t="s">
        <v>983</v>
      </c>
      <c r="E335" s="11" t="s">
        <v>982</v>
      </c>
      <c r="F335" s="11" t="s">
        <v>1687</v>
      </c>
      <c r="G335" s="11" t="s">
        <v>484</v>
      </c>
      <c r="H335" s="11" t="s">
        <v>984</v>
      </c>
      <c r="I335" s="19" t="s">
        <v>985</v>
      </c>
      <c r="J335" s="11" t="s">
        <v>112</v>
      </c>
      <c r="K335" s="11" t="s">
        <v>975</v>
      </c>
      <c r="L335" s="10" t="s">
        <v>112</v>
      </c>
      <c r="M335" s="10" t="s">
        <v>112</v>
      </c>
      <c r="N335" s="10" t="s">
        <v>50</v>
      </c>
      <c r="O335" s="10" t="s">
        <v>50</v>
      </c>
      <c r="P335" s="7" t="s">
        <v>112</v>
      </c>
      <c r="Q335" s="19" t="s">
        <v>986</v>
      </c>
    </row>
    <row r="336" spans="1:18" ht="43.2" customHeight="1" x14ac:dyDescent="0.3">
      <c r="A336" s="7"/>
      <c r="B336" s="19">
        <v>333</v>
      </c>
      <c r="C336" s="11">
        <v>2013</v>
      </c>
      <c r="D336" s="11" t="s">
        <v>493</v>
      </c>
      <c r="E336" s="11" t="s">
        <v>492</v>
      </c>
      <c r="F336" s="11" t="s">
        <v>1688</v>
      </c>
      <c r="G336" s="11" t="s">
        <v>478</v>
      </c>
      <c r="H336" s="11" t="s">
        <v>53</v>
      </c>
      <c r="I336" s="19" t="s">
        <v>53</v>
      </c>
      <c r="J336" s="11" t="s">
        <v>112</v>
      </c>
      <c r="K336" s="11" t="s">
        <v>893</v>
      </c>
      <c r="L336" s="10" t="s">
        <v>50</v>
      </c>
      <c r="M336" s="10" t="s">
        <v>50</v>
      </c>
      <c r="N336" s="10" t="s">
        <v>50</v>
      </c>
      <c r="O336" s="10" t="s">
        <v>50</v>
      </c>
      <c r="P336" s="7"/>
      <c r="Q336" s="7"/>
    </row>
    <row r="337" spans="1:18" ht="43.2" customHeight="1" x14ac:dyDescent="0.3">
      <c r="A337" s="7"/>
      <c r="B337" s="19">
        <v>334</v>
      </c>
      <c r="C337" s="7">
        <v>2013</v>
      </c>
      <c r="D337" s="11" t="s">
        <v>1073</v>
      </c>
      <c r="E337" s="11" t="s">
        <v>1074</v>
      </c>
      <c r="F337" s="11" t="s">
        <v>1690</v>
      </c>
      <c r="G337" s="11" t="s">
        <v>484</v>
      </c>
      <c r="H337" s="11" t="s">
        <v>819</v>
      </c>
      <c r="I337" s="19" t="s">
        <v>1075</v>
      </c>
      <c r="J337" s="11" t="s">
        <v>112</v>
      </c>
      <c r="K337" s="11" t="s">
        <v>1050</v>
      </c>
      <c r="L337" s="10" t="s">
        <v>50</v>
      </c>
      <c r="M337" s="10" t="s">
        <v>50</v>
      </c>
      <c r="N337" s="10" t="s">
        <v>50</v>
      </c>
      <c r="O337" s="10" t="s">
        <v>50</v>
      </c>
      <c r="P337" s="7"/>
      <c r="Q337" s="7"/>
    </row>
    <row r="338" spans="1:18" ht="57.6" customHeight="1" x14ac:dyDescent="0.3">
      <c r="A338" s="7"/>
      <c r="B338" s="19">
        <v>335</v>
      </c>
      <c r="C338" s="7">
        <v>2013</v>
      </c>
      <c r="D338" s="11" t="s">
        <v>2007</v>
      </c>
      <c r="E338" s="11" t="s">
        <v>392</v>
      </c>
      <c r="F338" s="11" t="s">
        <v>1697</v>
      </c>
      <c r="G338" s="11" t="s">
        <v>484</v>
      </c>
      <c r="H338" s="11" t="s">
        <v>12</v>
      </c>
      <c r="I338" s="15" t="s">
        <v>393</v>
      </c>
      <c r="J338" s="11" t="s">
        <v>112</v>
      </c>
      <c r="K338" s="11" t="s">
        <v>893</v>
      </c>
      <c r="L338" s="10" t="s">
        <v>112</v>
      </c>
      <c r="M338" s="10" t="s">
        <v>112</v>
      </c>
      <c r="N338" s="10" t="s">
        <v>50</v>
      </c>
      <c r="O338" s="10" t="s">
        <v>50</v>
      </c>
      <c r="P338" s="7" t="s">
        <v>112</v>
      </c>
      <c r="Q338" s="7" t="s">
        <v>394</v>
      </c>
    </row>
    <row r="339" spans="1:18" ht="43.2" customHeight="1" x14ac:dyDescent="0.3">
      <c r="A339" s="7"/>
      <c r="B339" s="19">
        <v>336</v>
      </c>
      <c r="C339" s="7">
        <v>2013</v>
      </c>
      <c r="D339" s="11" t="s">
        <v>2006</v>
      </c>
      <c r="E339" s="11" t="s">
        <v>825</v>
      </c>
      <c r="F339" s="11" t="s">
        <v>1698</v>
      </c>
      <c r="G339" s="11" t="s">
        <v>483</v>
      </c>
      <c r="H339" s="11" t="s">
        <v>904</v>
      </c>
      <c r="I339" s="11" t="s">
        <v>53</v>
      </c>
      <c r="J339" s="11" t="s">
        <v>50</v>
      </c>
      <c r="K339" s="11" t="s">
        <v>893</v>
      </c>
      <c r="L339" s="10" t="s">
        <v>112</v>
      </c>
      <c r="M339" s="10" t="s">
        <v>50</v>
      </c>
      <c r="N339" s="10" t="s">
        <v>50</v>
      </c>
      <c r="O339" s="10" t="s">
        <v>50</v>
      </c>
      <c r="P339" s="7"/>
      <c r="Q339" s="7"/>
    </row>
    <row r="340" spans="1:18" ht="43.2" customHeight="1" x14ac:dyDescent="0.3">
      <c r="A340" s="7"/>
      <c r="B340" s="19">
        <v>337</v>
      </c>
      <c r="C340" s="7">
        <v>2013</v>
      </c>
      <c r="D340" s="11" t="s">
        <v>2006</v>
      </c>
      <c r="E340" s="11" t="s">
        <v>761</v>
      </c>
      <c r="F340" s="11" t="s">
        <v>1699</v>
      </c>
      <c r="G340" s="11" t="s">
        <v>483</v>
      </c>
      <c r="H340" s="11" t="s">
        <v>765</v>
      </c>
      <c r="I340" s="11" t="s">
        <v>53</v>
      </c>
      <c r="J340" s="11" t="s">
        <v>112</v>
      </c>
      <c r="K340" s="11" t="s">
        <v>893</v>
      </c>
      <c r="L340" s="10" t="s">
        <v>112</v>
      </c>
      <c r="M340" s="10" t="s">
        <v>112</v>
      </c>
      <c r="N340" s="10" t="s">
        <v>50</v>
      </c>
      <c r="O340" s="10" t="s">
        <v>50</v>
      </c>
      <c r="P340" s="19" t="s">
        <v>112</v>
      </c>
      <c r="Q340" s="7"/>
      <c r="R340" s="19"/>
    </row>
    <row r="341" spans="1:18" ht="57.6" customHeight="1" x14ac:dyDescent="0.3">
      <c r="A341" s="7"/>
      <c r="B341" s="19">
        <v>338</v>
      </c>
      <c r="C341" s="7">
        <v>2013</v>
      </c>
      <c r="D341" s="11" t="s">
        <v>304</v>
      </c>
      <c r="E341" s="11" t="s">
        <v>303</v>
      </c>
      <c r="F341" s="11" t="s">
        <v>1691</v>
      </c>
      <c r="G341" s="11" t="s">
        <v>484</v>
      </c>
      <c r="H341" s="11" t="s">
        <v>110</v>
      </c>
      <c r="I341" s="19" t="s">
        <v>305</v>
      </c>
      <c r="J341" s="11" t="s">
        <v>112</v>
      </c>
      <c r="K341" s="11" t="s">
        <v>441</v>
      </c>
      <c r="L341" s="10" t="s">
        <v>50</v>
      </c>
      <c r="M341" s="10" t="s">
        <v>50</v>
      </c>
      <c r="N341" s="10" t="s">
        <v>50</v>
      </c>
      <c r="O341" s="10" t="s">
        <v>50</v>
      </c>
      <c r="P341" s="7"/>
      <c r="Q341" s="7"/>
    </row>
    <row r="342" spans="1:18" ht="43.2" customHeight="1" x14ac:dyDescent="0.3">
      <c r="A342" s="7"/>
      <c r="B342" s="19">
        <v>339</v>
      </c>
      <c r="C342" s="15">
        <v>2013</v>
      </c>
      <c r="D342" s="15" t="s">
        <v>720</v>
      </c>
      <c r="E342" s="15" t="s">
        <v>1049</v>
      </c>
      <c r="F342" s="15" t="s">
        <v>1692</v>
      </c>
      <c r="G342" s="15" t="s">
        <v>483</v>
      </c>
      <c r="H342" s="15" t="s">
        <v>721</v>
      </c>
      <c r="I342" s="19" t="s">
        <v>53</v>
      </c>
      <c r="J342" s="15" t="s">
        <v>112</v>
      </c>
      <c r="K342" s="15" t="s">
        <v>893</v>
      </c>
      <c r="L342" s="10" t="s">
        <v>112</v>
      </c>
      <c r="M342" s="10" t="s">
        <v>50</v>
      </c>
      <c r="N342" s="10" t="s">
        <v>50</v>
      </c>
      <c r="O342" s="10" t="s">
        <v>112</v>
      </c>
      <c r="P342" s="15"/>
      <c r="Q342" s="15" t="s">
        <v>2674</v>
      </c>
    </row>
    <row r="343" spans="1:18" ht="43.2" customHeight="1" x14ac:dyDescent="0.3">
      <c r="A343" s="7"/>
      <c r="B343" s="19">
        <v>340</v>
      </c>
      <c r="C343" s="11">
        <v>2013</v>
      </c>
      <c r="D343" s="11" t="s">
        <v>827</v>
      </c>
      <c r="E343" s="11" t="s">
        <v>826</v>
      </c>
      <c r="F343" s="11" t="s">
        <v>1693</v>
      </c>
      <c r="G343" s="11" t="s">
        <v>483</v>
      </c>
      <c r="H343" s="11" t="s">
        <v>721</v>
      </c>
      <c r="I343" s="19" t="s">
        <v>53</v>
      </c>
      <c r="J343" s="11" t="s">
        <v>112</v>
      </c>
      <c r="K343" s="11" t="s">
        <v>893</v>
      </c>
      <c r="L343" s="10" t="s">
        <v>112</v>
      </c>
      <c r="M343" s="10" t="s">
        <v>50</v>
      </c>
      <c r="N343" s="10" t="s">
        <v>50</v>
      </c>
      <c r="O343" s="10" t="s">
        <v>50</v>
      </c>
      <c r="P343" s="11"/>
      <c r="Q343" s="11"/>
    </row>
    <row r="344" spans="1:18" ht="43.2" customHeight="1" x14ac:dyDescent="0.3">
      <c r="A344" s="7"/>
      <c r="B344" s="19">
        <v>341</v>
      </c>
      <c r="C344" s="11">
        <v>2013</v>
      </c>
      <c r="D344" s="11" t="s">
        <v>361</v>
      </c>
      <c r="E344" s="11" t="s">
        <v>360</v>
      </c>
      <c r="F344" s="11" t="s">
        <v>1694</v>
      </c>
      <c r="G344" s="11" t="s">
        <v>484</v>
      </c>
      <c r="H344" s="11" t="s">
        <v>14</v>
      </c>
      <c r="I344" s="19" t="s">
        <v>359</v>
      </c>
      <c r="J344" s="11" t="s">
        <v>112</v>
      </c>
      <c r="K344" s="11" t="s">
        <v>893</v>
      </c>
      <c r="L344" s="10" t="s">
        <v>112</v>
      </c>
      <c r="M344" s="10" t="s">
        <v>50</v>
      </c>
      <c r="N344" s="10" t="s">
        <v>50</v>
      </c>
      <c r="O344" s="10" t="s">
        <v>50</v>
      </c>
      <c r="P344" s="11"/>
      <c r="Q344" s="11" t="s">
        <v>362</v>
      </c>
    </row>
    <row r="345" spans="1:18" ht="28.8" customHeight="1" x14ac:dyDescent="0.3">
      <c r="A345" s="7"/>
      <c r="B345" s="19">
        <v>342</v>
      </c>
      <c r="C345" s="11">
        <v>2013</v>
      </c>
      <c r="D345" s="11" t="s">
        <v>361</v>
      </c>
      <c r="E345" s="11" t="s">
        <v>399</v>
      </c>
      <c r="F345" s="11" t="s">
        <v>1695</v>
      </c>
      <c r="G345" s="11" t="s">
        <v>484</v>
      </c>
      <c r="H345" s="11" t="s">
        <v>14</v>
      </c>
      <c r="I345" s="19" t="s">
        <v>400</v>
      </c>
      <c r="J345" s="11" t="s">
        <v>112</v>
      </c>
      <c r="K345" s="11" t="s">
        <v>893</v>
      </c>
      <c r="L345" s="10" t="s">
        <v>112</v>
      </c>
      <c r="M345" s="10" t="s">
        <v>50</v>
      </c>
      <c r="N345" s="10" t="s">
        <v>50</v>
      </c>
      <c r="O345" s="10" t="s">
        <v>50</v>
      </c>
      <c r="P345" s="11"/>
      <c r="Q345" s="11" t="s">
        <v>362</v>
      </c>
    </row>
    <row r="346" spans="1:18" ht="57.6" customHeight="1" x14ac:dyDescent="0.3">
      <c r="A346" s="7"/>
      <c r="B346" s="19">
        <v>343</v>
      </c>
      <c r="C346" s="11">
        <v>2013</v>
      </c>
      <c r="D346" s="11" t="s">
        <v>361</v>
      </c>
      <c r="E346" s="11" t="s">
        <v>1316</v>
      </c>
      <c r="F346" s="11" t="s">
        <v>1696</v>
      </c>
      <c r="G346" s="11" t="s">
        <v>435</v>
      </c>
      <c r="H346" s="11" t="s">
        <v>1317</v>
      </c>
      <c r="I346" s="14" t="s">
        <v>1318</v>
      </c>
      <c r="J346" s="11" t="s">
        <v>112</v>
      </c>
      <c r="K346" s="11" t="s">
        <v>1287</v>
      </c>
      <c r="L346" s="10" t="s">
        <v>112</v>
      </c>
      <c r="M346" s="10" t="s">
        <v>50</v>
      </c>
      <c r="N346" s="10" t="s">
        <v>50</v>
      </c>
      <c r="O346" s="10" t="s">
        <v>50</v>
      </c>
      <c r="P346" s="19"/>
      <c r="Q346" s="15"/>
    </row>
    <row r="347" spans="1:18" ht="43.2" customHeight="1" x14ac:dyDescent="0.3">
      <c r="A347" s="7"/>
      <c r="B347" s="19">
        <v>344</v>
      </c>
      <c r="C347" s="11">
        <v>2013</v>
      </c>
      <c r="D347" s="11" t="s">
        <v>2505</v>
      </c>
      <c r="E347" s="11" t="s">
        <v>2506</v>
      </c>
      <c r="F347" s="11" t="s">
        <v>2507</v>
      </c>
      <c r="G347" s="11" t="s">
        <v>478</v>
      </c>
      <c r="H347" s="11" t="s">
        <v>53</v>
      </c>
      <c r="I347" s="11" t="s">
        <v>53</v>
      </c>
      <c r="J347" s="11" t="s">
        <v>112</v>
      </c>
      <c r="K347" s="11" t="s">
        <v>2057</v>
      </c>
      <c r="L347" s="10" t="s">
        <v>112</v>
      </c>
      <c r="M347" s="10" t="s">
        <v>112</v>
      </c>
      <c r="N347" s="10" t="s">
        <v>50</v>
      </c>
      <c r="O347" s="10" t="s">
        <v>50</v>
      </c>
      <c r="Q347" s="15"/>
    </row>
    <row r="348" spans="1:18" ht="57.6" customHeight="1" x14ac:dyDescent="0.3">
      <c r="A348" s="7"/>
      <c r="B348" s="19">
        <v>345</v>
      </c>
      <c r="C348" s="15">
        <v>2013</v>
      </c>
      <c r="D348" s="15" t="s">
        <v>250</v>
      </c>
      <c r="E348" s="15" t="s">
        <v>265</v>
      </c>
      <c r="F348" s="15" t="s">
        <v>1700</v>
      </c>
      <c r="G348" s="15" t="s">
        <v>484</v>
      </c>
      <c r="H348" s="15" t="s">
        <v>119</v>
      </c>
      <c r="I348" s="15" t="s">
        <v>266</v>
      </c>
      <c r="J348" s="15" t="s">
        <v>112</v>
      </c>
      <c r="K348" s="15" t="s">
        <v>441</v>
      </c>
      <c r="L348" s="10" t="s">
        <v>112</v>
      </c>
      <c r="M348" s="10" t="s">
        <v>112</v>
      </c>
      <c r="N348" s="10" t="s">
        <v>50</v>
      </c>
      <c r="O348" s="10" t="s">
        <v>50</v>
      </c>
      <c r="P348" s="15" t="s">
        <v>112</v>
      </c>
      <c r="Q348" s="19"/>
    </row>
    <row r="349" spans="1:18" ht="72" customHeight="1" x14ac:dyDescent="0.3">
      <c r="A349" s="7"/>
      <c r="B349" s="19">
        <v>346</v>
      </c>
      <c r="C349" s="11">
        <v>2013</v>
      </c>
      <c r="D349" s="11" t="s">
        <v>250</v>
      </c>
      <c r="E349" s="11" t="s">
        <v>252</v>
      </c>
      <c r="F349" s="11" t="s">
        <v>1701</v>
      </c>
      <c r="G349" s="11" t="s">
        <v>484</v>
      </c>
      <c r="H349" s="11" t="s">
        <v>14</v>
      </c>
      <c r="I349" s="15" t="s">
        <v>251</v>
      </c>
      <c r="J349" s="11" t="s">
        <v>112</v>
      </c>
      <c r="K349" s="11" t="s">
        <v>441</v>
      </c>
      <c r="L349" s="10" t="s">
        <v>112</v>
      </c>
      <c r="M349" s="10" t="s">
        <v>112</v>
      </c>
      <c r="N349" s="10" t="s">
        <v>50</v>
      </c>
      <c r="O349" s="10" t="s">
        <v>50</v>
      </c>
      <c r="P349" s="11" t="s">
        <v>112</v>
      </c>
      <c r="Q349" s="11"/>
    </row>
    <row r="350" spans="1:18" ht="43.2" customHeight="1" x14ac:dyDescent="0.3">
      <c r="A350" s="7"/>
      <c r="B350" s="19">
        <v>347</v>
      </c>
      <c r="C350" s="11">
        <v>2013</v>
      </c>
      <c r="D350" s="11" t="s">
        <v>681</v>
      </c>
      <c r="E350" s="19" t="s">
        <v>680</v>
      </c>
      <c r="F350" s="11" t="s">
        <v>1702</v>
      </c>
      <c r="G350" s="11" t="s">
        <v>483</v>
      </c>
      <c r="H350" s="11" t="s">
        <v>683</v>
      </c>
      <c r="I350" s="11" t="s">
        <v>682</v>
      </c>
      <c r="J350" s="11" t="s">
        <v>112</v>
      </c>
      <c r="K350" s="11" t="s">
        <v>893</v>
      </c>
      <c r="L350" s="10" t="s">
        <v>112</v>
      </c>
      <c r="M350" s="10" t="s">
        <v>50</v>
      </c>
      <c r="N350" s="10" t="s">
        <v>50</v>
      </c>
      <c r="O350" s="10" t="s">
        <v>112</v>
      </c>
      <c r="P350" s="11"/>
      <c r="Q350" s="15" t="s">
        <v>1422</v>
      </c>
    </row>
    <row r="351" spans="1:18" ht="86.4" customHeight="1" x14ac:dyDescent="0.3">
      <c r="A351" s="7"/>
      <c r="B351" s="19">
        <v>348</v>
      </c>
      <c r="C351" s="11">
        <v>2013</v>
      </c>
      <c r="D351" s="11" t="s">
        <v>685</v>
      </c>
      <c r="E351" s="19" t="s">
        <v>684</v>
      </c>
      <c r="F351" s="11" t="s">
        <v>1703</v>
      </c>
      <c r="G351" s="11" t="s">
        <v>483</v>
      </c>
      <c r="H351" s="11" t="s">
        <v>686</v>
      </c>
      <c r="I351" s="11" t="s">
        <v>53</v>
      </c>
      <c r="J351" s="11" t="s">
        <v>112</v>
      </c>
      <c r="K351" s="11" t="s">
        <v>893</v>
      </c>
      <c r="L351" s="10" t="s">
        <v>112</v>
      </c>
      <c r="M351" s="10" t="s">
        <v>50</v>
      </c>
      <c r="N351" s="10" t="s">
        <v>50</v>
      </c>
      <c r="O351" s="10" t="s">
        <v>50</v>
      </c>
      <c r="P351" s="11"/>
      <c r="Q351" s="19"/>
    </row>
    <row r="352" spans="1:18" ht="28.8" customHeight="1" x14ac:dyDescent="0.3">
      <c r="A352" s="7"/>
      <c r="B352" s="19">
        <v>349</v>
      </c>
      <c r="C352" s="11">
        <v>2013</v>
      </c>
      <c r="D352" s="11" t="s">
        <v>312</v>
      </c>
      <c r="E352" s="11" t="s">
        <v>311</v>
      </c>
      <c r="F352" s="11" t="s">
        <v>1705</v>
      </c>
      <c r="G352" s="11" t="s">
        <v>484</v>
      </c>
      <c r="H352" s="11" t="s">
        <v>110</v>
      </c>
      <c r="I352" s="15" t="s">
        <v>313</v>
      </c>
      <c r="J352" s="11" t="s">
        <v>112</v>
      </c>
      <c r="K352" s="11" t="s">
        <v>441</v>
      </c>
      <c r="L352" s="10" t="s">
        <v>112</v>
      </c>
      <c r="M352" s="10" t="s">
        <v>112</v>
      </c>
      <c r="N352" s="10" t="s">
        <v>50</v>
      </c>
      <c r="O352" s="10" t="s">
        <v>50</v>
      </c>
      <c r="P352" s="11" t="s">
        <v>112</v>
      </c>
      <c r="Q352" s="19"/>
    </row>
    <row r="353" spans="1:18" ht="72" customHeight="1" x14ac:dyDescent="0.3">
      <c r="A353" s="7"/>
      <c r="B353" s="19">
        <v>350</v>
      </c>
      <c r="C353" s="11">
        <v>2013</v>
      </c>
      <c r="D353" s="11" t="s">
        <v>312</v>
      </c>
      <c r="E353" s="19" t="s">
        <v>745</v>
      </c>
      <c r="F353" s="11" t="s">
        <v>1704</v>
      </c>
      <c r="G353" s="11" t="s">
        <v>483</v>
      </c>
      <c r="H353" s="11" t="s">
        <v>746</v>
      </c>
      <c r="I353" s="15" t="s">
        <v>53</v>
      </c>
      <c r="J353" s="11" t="s">
        <v>112</v>
      </c>
      <c r="K353" s="11" t="s">
        <v>893</v>
      </c>
      <c r="L353" s="10" t="s">
        <v>112</v>
      </c>
      <c r="M353" s="10" t="s">
        <v>112</v>
      </c>
      <c r="N353" s="10" t="s">
        <v>50</v>
      </c>
      <c r="O353" s="10" t="s">
        <v>50</v>
      </c>
      <c r="P353" s="19" t="s">
        <v>112</v>
      </c>
      <c r="Q353" s="19" t="s">
        <v>747</v>
      </c>
    </row>
    <row r="354" spans="1:18" ht="43.2" customHeight="1" x14ac:dyDescent="0.3">
      <c r="A354" s="7"/>
      <c r="B354" s="19">
        <v>351</v>
      </c>
      <c r="C354" s="11">
        <v>2013</v>
      </c>
      <c r="D354" s="11" t="s">
        <v>315</v>
      </c>
      <c r="E354" s="19" t="s">
        <v>314</v>
      </c>
      <c r="F354" s="11" t="s">
        <v>1706</v>
      </c>
      <c r="G354" s="11" t="s">
        <v>484</v>
      </c>
      <c r="H354" s="11" t="s">
        <v>14</v>
      </c>
      <c r="I354" s="19" t="s">
        <v>316</v>
      </c>
      <c r="J354" s="11" t="s">
        <v>112</v>
      </c>
      <c r="K354" s="11" t="s">
        <v>441</v>
      </c>
      <c r="L354" s="10" t="s">
        <v>112</v>
      </c>
      <c r="M354" s="10" t="s">
        <v>50</v>
      </c>
      <c r="N354" s="10" t="s">
        <v>50</v>
      </c>
      <c r="O354" s="10" t="s">
        <v>50</v>
      </c>
      <c r="P354" s="19"/>
      <c r="Q354" s="7"/>
    </row>
    <row r="355" spans="1:18" ht="43.2" customHeight="1" x14ac:dyDescent="0.3">
      <c r="A355" s="7"/>
      <c r="B355" s="19">
        <v>352</v>
      </c>
      <c r="C355" s="11">
        <v>2013</v>
      </c>
      <c r="D355" s="11" t="s">
        <v>569</v>
      </c>
      <c r="E355" s="11" t="s">
        <v>568</v>
      </c>
      <c r="F355" s="11" t="s">
        <v>1707</v>
      </c>
      <c r="G355" s="11" t="s">
        <v>483</v>
      </c>
      <c r="H355" s="11" t="s">
        <v>570</v>
      </c>
      <c r="I355" s="12" t="s">
        <v>53</v>
      </c>
      <c r="J355" s="11" t="s">
        <v>112</v>
      </c>
      <c r="K355" s="11" t="s">
        <v>893</v>
      </c>
      <c r="L355" s="10" t="s">
        <v>112</v>
      </c>
      <c r="M355" s="10" t="s">
        <v>112</v>
      </c>
      <c r="N355" s="10" t="s">
        <v>50</v>
      </c>
      <c r="O355" s="10" t="s">
        <v>50</v>
      </c>
      <c r="P355" s="7" t="s">
        <v>112</v>
      </c>
      <c r="Q355" s="7"/>
    </row>
    <row r="356" spans="1:18" ht="57.6" customHeight="1" x14ac:dyDescent="0.3">
      <c r="A356" s="7"/>
      <c r="B356" s="19">
        <v>353</v>
      </c>
      <c r="C356" s="11">
        <v>2013</v>
      </c>
      <c r="D356" s="11" t="s">
        <v>1300</v>
      </c>
      <c r="E356" s="11" t="s">
        <v>1299</v>
      </c>
      <c r="F356" s="11" t="s">
        <v>1708</v>
      </c>
      <c r="G356" s="11" t="s">
        <v>484</v>
      </c>
      <c r="H356" s="11" t="s">
        <v>327</v>
      </c>
      <c r="I356" s="14" t="s">
        <v>1301</v>
      </c>
      <c r="J356" s="11" t="s">
        <v>112</v>
      </c>
      <c r="K356" s="11" t="s">
        <v>1287</v>
      </c>
      <c r="L356" s="10" t="s">
        <v>112</v>
      </c>
      <c r="M356" s="10" t="s">
        <v>112</v>
      </c>
      <c r="N356" s="10" t="s">
        <v>50</v>
      </c>
      <c r="O356" s="10" t="s">
        <v>50</v>
      </c>
      <c r="P356" s="7" t="s">
        <v>112</v>
      </c>
      <c r="Q356" s="7" t="s">
        <v>1360</v>
      </c>
    </row>
    <row r="357" spans="1:18" ht="28.8" customHeight="1" x14ac:dyDescent="0.3">
      <c r="A357" s="7"/>
      <c r="B357" s="19">
        <v>354</v>
      </c>
      <c r="C357" s="11">
        <v>2013</v>
      </c>
      <c r="D357" s="11" t="s">
        <v>1228</v>
      </c>
      <c r="E357" s="11" t="s">
        <v>1227</v>
      </c>
      <c r="F357" s="11" t="s">
        <v>1709</v>
      </c>
      <c r="G357" s="11" t="s">
        <v>405</v>
      </c>
      <c r="H357" s="11" t="s">
        <v>53</v>
      </c>
      <c r="I357" s="19" t="s">
        <v>53</v>
      </c>
      <c r="J357" s="11" t="s">
        <v>112</v>
      </c>
      <c r="K357" s="11" t="s">
        <v>1050</v>
      </c>
      <c r="L357" s="10" t="s">
        <v>50</v>
      </c>
      <c r="M357" s="10" t="s">
        <v>50</v>
      </c>
      <c r="N357" s="10" t="s">
        <v>50</v>
      </c>
      <c r="O357" s="10" t="s">
        <v>50</v>
      </c>
      <c r="P357" s="7"/>
      <c r="Q357" s="7"/>
    </row>
    <row r="358" spans="1:18" ht="43.2" customHeight="1" x14ac:dyDescent="0.3">
      <c r="A358" s="7"/>
      <c r="B358" s="19">
        <v>355</v>
      </c>
      <c r="C358" s="11">
        <v>2013</v>
      </c>
      <c r="D358" s="11" t="s">
        <v>2317</v>
      </c>
      <c r="E358" s="11" t="s">
        <v>2318</v>
      </c>
      <c r="F358" s="11" t="s">
        <v>2316</v>
      </c>
      <c r="G358" s="11" t="s">
        <v>484</v>
      </c>
      <c r="H358" s="11" t="s">
        <v>329</v>
      </c>
      <c r="I358" s="19" t="s">
        <v>2319</v>
      </c>
      <c r="J358" s="11" t="s">
        <v>112</v>
      </c>
      <c r="K358" s="11" t="s">
        <v>2286</v>
      </c>
      <c r="L358" s="10" t="s">
        <v>112</v>
      </c>
      <c r="M358" s="10" t="s">
        <v>112</v>
      </c>
      <c r="N358" s="10" t="s">
        <v>50</v>
      </c>
      <c r="O358" s="10" t="s">
        <v>50</v>
      </c>
      <c r="P358" s="7" t="s">
        <v>112</v>
      </c>
      <c r="Q358" s="7" t="s">
        <v>2315</v>
      </c>
      <c r="R358" s="19"/>
    </row>
    <row r="359" spans="1:18" ht="43.2" customHeight="1" x14ac:dyDescent="0.3">
      <c r="A359" s="7"/>
      <c r="B359" s="19">
        <v>356</v>
      </c>
      <c r="C359" s="7">
        <v>2014</v>
      </c>
      <c r="D359" s="12" t="s">
        <v>559</v>
      </c>
      <c r="E359" s="19" t="s">
        <v>558</v>
      </c>
      <c r="F359" s="12" t="s">
        <v>1711</v>
      </c>
      <c r="G359" s="12" t="s">
        <v>484</v>
      </c>
      <c r="H359" s="12" t="s">
        <v>560</v>
      </c>
      <c r="I359" s="12" t="s">
        <v>561</v>
      </c>
      <c r="J359" s="12" t="s">
        <v>112</v>
      </c>
      <c r="K359" s="12" t="s">
        <v>893</v>
      </c>
      <c r="L359" s="10" t="s">
        <v>50</v>
      </c>
      <c r="M359" s="10" t="s">
        <v>50</v>
      </c>
      <c r="N359" s="10" t="s">
        <v>50</v>
      </c>
      <c r="O359" s="10" t="s">
        <v>50</v>
      </c>
      <c r="P359" s="19"/>
      <c r="Q359" s="7"/>
    </row>
    <row r="360" spans="1:18" ht="43.2" customHeight="1" x14ac:dyDescent="0.3">
      <c r="A360" s="7"/>
      <c r="B360" s="19">
        <v>357</v>
      </c>
      <c r="C360" s="7">
        <v>2014</v>
      </c>
      <c r="D360" s="12" t="s">
        <v>559</v>
      </c>
      <c r="E360" s="12" t="s">
        <v>691</v>
      </c>
      <c r="F360" s="12" t="s">
        <v>1710</v>
      </c>
      <c r="G360" s="12" t="s">
        <v>484</v>
      </c>
      <c r="H360" s="12" t="s">
        <v>322</v>
      </c>
      <c r="I360" s="19" t="s">
        <v>692</v>
      </c>
      <c r="J360" s="12" t="s">
        <v>112</v>
      </c>
      <c r="K360" s="12" t="s">
        <v>893</v>
      </c>
      <c r="L360" s="10" t="s">
        <v>50</v>
      </c>
      <c r="M360" s="10" t="s">
        <v>50</v>
      </c>
      <c r="N360" s="10" t="s">
        <v>50</v>
      </c>
      <c r="O360" s="10" t="s">
        <v>50</v>
      </c>
      <c r="P360" s="7"/>
      <c r="Q360" s="15"/>
    </row>
    <row r="361" spans="1:18" ht="28.8" customHeight="1" x14ac:dyDescent="0.3">
      <c r="A361" s="7"/>
      <c r="B361" s="19">
        <v>358</v>
      </c>
      <c r="C361" s="7">
        <v>2014</v>
      </c>
      <c r="D361" s="12" t="s">
        <v>676</v>
      </c>
      <c r="E361" s="19" t="s">
        <v>675</v>
      </c>
      <c r="F361" s="12" t="s">
        <v>2485</v>
      </c>
      <c r="G361" s="12" t="s">
        <v>483</v>
      </c>
      <c r="H361" s="12" t="s">
        <v>2484</v>
      </c>
      <c r="I361" s="19" t="s">
        <v>53</v>
      </c>
      <c r="J361" s="12" t="s">
        <v>112</v>
      </c>
      <c r="K361" s="12" t="s">
        <v>2323</v>
      </c>
      <c r="L361" s="10" t="s">
        <v>112</v>
      </c>
      <c r="M361" s="10" t="s">
        <v>50</v>
      </c>
      <c r="N361" s="10" t="s">
        <v>50</v>
      </c>
      <c r="O361" s="10" t="s">
        <v>112</v>
      </c>
      <c r="Q361" s="15"/>
    </row>
    <row r="362" spans="1:18" ht="43.2" customHeight="1" x14ac:dyDescent="0.3">
      <c r="A362" s="7"/>
      <c r="B362" s="19">
        <v>359</v>
      </c>
      <c r="C362" s="7">
        <v>2014</v>
      </c>
      <c r="D362" s="12" t="s">
        <v>627</v>
      </c>
      <c r="E362" s="12" t="s">
        <v>629</v>
      </c>
      <c r="F362" s="12" t="s">
        <v>1712</v>
      </c>
      <c r="G362" s="12" t="s">
        <v>484</v>
      </c>
      <c r="H362" s="12" t="s">
        <v>14</v>
      </c>
      <c r="I362" s="15" t="s">
        <v>628</v>
      </c>
      <c r="J362" s="12" t="s">
        <v>112</v>
      </c>
      <c r="K362" s="12" t="s">
        <v>893</v>
      </c>
      <c r="L362" s="10" t="s">
        <v>50</v>
      </c>
      <c r="M362" s="10" t="s">
        <v>50</v>
      </c>
      <c r="N362" s="10" t="s">
        <v>50</v>
      </c>
      <c r="O362" s="10" t="s">
        <v>50</v>
      </c>
      <c r="P362" s="19"/>
      <c r="Q362" s="15"/>
    </row>
    <row r="363" spans="1:18" ht="43.2" customHeight="1" x14ac:dyDescent="0.3">
      <c r="A363" s="7"/>
      <c r="B363" s="19">
        <v>360</v>
      </c>
      <c r="C363" s="7">
        <v>2014</v>
      </c>
      <c r="D363" s="12" t="s">
        <v>549</v>
      </c>
      <c r="E363" s="12" t="s">
        <v>1140</v>
      </c>
      <c r="F363" s="12" t="s">
        <v>1714</v>
      </c>
      <c r="G363" s="12" t="s">
        <v>484</v>
      </c>
      <c r="H363" s="12" t="s">
        <v>866</v>
      </c>
      <c r="I363" s="15" t="s">
        <v>1141</v>
      </c>
      <c r="J363" s="12" t="s">
        <v>112</v>
      </c>
      <c r="K363" s="12" t="s">
        <v>1050</v>
      </c>
      <c r="L363" s="10" t="s">
        <v>112</v>
      </c>
      <c r="M363" s="10" t="s">
        <v>50</v>
      </c>
      <c r="N363" s="10" t="s">
        <v>50</v>
      </c>
      <c r="O363" s="10" t="s">
        <v>50</v>
      </c>
      <c r="P363" s="19"/>
      <c r="Q363" s="7"/>
    </row>
    <row r="364" spans="1:18" ht="43.2" customHeight="1" x14ac:dyDescent="0.3">
      <c r="A364" s="7"/>
      <c r="B364" s="19">
        <v>361</v>
      </c>
      <c r="C364" s="7">
        <v>2014</v>
      </c>
      <c r="D364" s="12" t="s">
        <v>549</v>
      </c>
      <c r="E364" s="12" t="s">
        <v>545</v>
      </c>
      <c r="F364" s="12" t="s">
        <v>1713</v>
      </c>
      <c r="G364" s="12" t="s">
        <v>484</v>
      </c>
      <c r="H364" s="12" t="s">
        <v>548</v>
      </c>
      <c r="I364" s="12" t="s">
        <v>547</v>
      </c>
      <c r="J364" s="12" t="s">
        <v>112</v>
      </c>
      <c r="K364" s="12" t="s">
        <v>893</v>
      </c>
      <c r="L364" s="10" t="s">
        <v>112</v>
      </c>
      <c r="M364" s="10" t="s">
        <v>50</v>
      </c>
      <c r="N364" s="10" t="s">
        <v>50</v>
      </c>
      <c r="O364" s="10" t="s">
        <v>50</v>
      </c>
      <c r="P364" s="7"/>
      <c r="Q364" s="7"/>
    </row>
    <row r="365" spans="1:18" ht="57.6" customHeight="1" x14ac:dyDescent="0.3">
      <c r="A365" s="7"/>
      <c r="B365" s="19">
        <v>362</v>
      </c>
      <c r="C365" s="7">
        <v>2014</v>
      </c>
      <c r="D365" s="12" t="s">
        <v>540</v>
      </c>
      <c r="E365" s="12" t="s">
        <v>539</v>
      </c>
      <c r="F365" s="12" t="s">
        <v>1715</v>
      </c>
      <c r="G365" s="12" t="s">
        <v>484</v>
      </c>
      <c r="H365" s="12" t="s">
        <v>541</v>
      </c>
      <c r="I365" s="19" t="s">
        <v>542</v>
      </c>
      <c r="J365" s="12" t="s">
        <v>112</v>
      </c>
      <c r="K365" s="12" t="s">
        <v>893</v>
      </c>
      <c r="L365" s="10" t="s">
        <v>112</v>
      </c>
      <c r="M365" s="10" t="s">
        <v>50</v>
      </c>
      <c r="N365" s="10" t="s">
        <v>112</v>
      </c>
      <c r="O365" s="10" t="s">
        <v>50</v>
      </c>
      <c r="P365" s="19" t="s">
        <v>112</v>
      </c>
      <c r="Q365" s="13" t="s">
        <v>1411</v>
      </c>
    </row>
    <row r="366" spans="1:18" ht="43.2" customHeight="1" x14ac:dyDescent="0.3">
      <c r="A366" s="7"/>
      <c r="B366" s="19">
        <v>363</v>
      </c>
      <c r="C366" s="15">
        <v>2014</v>
      </c>
      <c r="D366" s="15" t="s">
        <v>531</v>
      </c>
      <c r="E366" s="15" t="s">
        <v>529</v>
      </c>
      <c r="F366" s="15" t="s">
        <v>1716</v>
      </c>
      <c r="G366" s="15" t="s">
        <v>483</v>
      </c>
      <c r="H366" s="15" t="s">
        <v>530</v>
      </c>
      <c r="I366" s="19" t="s">
        <v>53</v>
      </c>
      <c r="J366" s="15" t="s">
        <v>112</v>
      </c>
      <c r="K366" s="15" t="s">
        <v>893</v>
      </c>
      <c r="L366" s="10" t="s">
        <v>112</v>
      </c>
      <c r="M366" s="10" t="s">
        <v>50</v>
      </c>
      <c r="N366" s="10" t="s">
        <v>50</v>
      </c>
      <c r="O366" s="10" t="s">
        <v>112</v>
      </c>
      <c r="P366" s="15"/>
      <c r="Q366" s="15" t="s">
        <v>1415</v>
      </c>
    </row>
    <row r="367" spans="1:18" ht="43.2" customHeight="1" x14ac:dyDescent="0.3">
      <c r="A367" s="7"/>
      <c r="B367" s="19">
        <v>364</v>
      </c>
      <c r="C367" s="7">
        <v>2014</v>
      </c>
      <c r="D367" s="12" t="s">
        <v>137</v>
      </c>
      <c r="E367" s="12" t="s">
        <v>157</v>
      </c>
      <c r="F367" s="12" t="s">
        <v>1717</v>
      </c>
      <c r="G367" s="12" t="s">
        <v>484</v>
      </c>
      <c r="H367" s="12" t="s">
        <v>104</v>
      </c>
      <c r="I367" s="15" t="s">
        <v>158</v>
      </c>
      <c r="J367" s="12" t="s">
        <v>112</v>
      </c>
      <c r="K367" s="12" t="s">
        <v>441</v>
      </c>
      <c r="L367" s="10" t="s">
        <v>112</v>
      </c>
      <c r="M367" s="10" t="s">
        <v>50</v>
      </c>
      <c r="N367" s="10" t="s">
        <v>50</v>
      </c>
      <c r="O367" s="10" t="s">
        <v>112</v>
      </c>
      <c r="P367" s="7"/>
      <c r="Q367" s="15" t="s">
        <v>536</v>
      </c>
    </row>
    <row r="368" spans="1:18" ht="43.2" customHeight="1" x14ac:dyDescent="0.3">
      <c r="A368" s="7"/>
      <c r="B368" s="19">
        <v>365</v>
      </c>
      <c r="C368" s="7">
        <v>2014</v>
      </c>
      <c r="D368" s="12" t="s">
        <v>2517</v>
      </c>
      <c r="E368" s="12" t="s">
        <v>2515</v>
      </c>
      <c r="F368" s="12" t="s">
        <v>2516</v>
      </c>
      <c r="G368" s="12" t="s">
        <v>483</v>
      </c>
      <c r="H368" s="12" t="s">
        <v>2484</v>
      </c>
      <c r="I368" s="19" t="s">
        <v>53</v>
      </c>
      <c r="J368" s="12" t="s">
        <v>112</v>
      </c>
      <c r="K368" s="12" t="s">
        <v>2323</v>
      </c>
      <c r="L368" s="10" t="s">
        <v>112</v>
      </c>
      <c r="M368" s="10" t="s">
        <v>50</v>
      </c>
      <c r="N368" s="10" t="s">
        <v>50</v>
      </c>
      <c r="O368" s="10" t="s">
        <v>50</v>
      </c>
      <c r="Q368" s="15"/>
    </row>
    <row r="369" spans="1:17" ht="28.8" customHeight="1" x14ac:dyDescent="0.3">
      <c r="A369" s="7"/>
      <c r="B369" s="19">
        <v>366</v>
      </c>
      <c r="C369" s="7">
        <v>2014</v>
      </c>
      <c r="D369" s="12" t="s">
        <v>913</v>
      </c>
      <c r="E369" s="19" t="s">
        <v>912</v>
      </c>
      <c r="F369" s="12" t="s">
        <v>1718</v>
      </c>
      <c r="G369" s="12" t="s">
        <v>478</v>
      </c>
      <c r="H369" s="12" t="s">
        <v>53</v>
      </c>
      <c r="I369" s="19" t="s">
        <v>53</v>
      </c>
      <c r="J369" s="12" t="s">
        <v>112</v>
      </c>
      <c r="K369" s="12" t="s">
        <v>893</v>
      </c>
      <c r="L369" s="10" t="s">
        <v>50</v>
      </c>
      <c r="M369" s="10" t="s">
        <v>50</v>
      </c>
      <c r="N369" s="10" t="s">
        <v>50</v>
      </c>
      <c r="O369" s="10" t="s">
        <v>50</v>
      </c>
      <c r="P369" s="7"/>
      <c r="Q369" s="15"/>
    </row>
    <row r="370" spans="1:17" ht="28.8" customHeight="1" x14ac:dyDescent="0.3">
      <c r="A370" s="7"/>
      <c r="B370" s="19">
        <v>367</v>
      </c>
      <c r="C370" s="7">
        <v>2014</v>
      </c>
      <c r="D370" s="12" t="s">
        <v>2488</v>
      </c>
      <c r="E370" s="12" t="s">
        <v>2487</v>
      </c>
      <c r="F370" s="12" t="s">
        <v>2489</v>
      </c>
      <c r="G370" s="12" t="s">
        <v>483</v>
      </c>
      <c r="H370" s="12" t="s">
        <v>2484</v>
      </c>
      <c r="I370" s="15" t="s">
        <v>53</v>
      </c>
      <c r="J370" s="12" t="s">
        <v>112</v>
      </c>
      <c r="K370" s="12" t="s">
        <v>2323</v>
      </c>
      <c r="L370" s="10" t="s">
        <v>50</v>
      </c>
      <c r="M370" s="10" t="s">
        <v>50</v>
      </c>
      <c r="N370" s="10" t="s">
        <v>50</v>
      </c>
      <c r="O370" s="10" t="s">
        <v>50</v>
      </c>
      <c r="Q370" s="7"/>
    </row>
    <row r="371" spans="1:17" ht="57.6" customHeight="1" x14ac:dyDescent="0.3">
      <c r="A371" s="7"/>
      <c r="B371" s="19">
        <v>368</v>
      </c>
      <c r="C371" s="7">
        <v>2014</v>
      </c>
      <c r="D371" s="12" t="s">
        <v>369</v>
      </c>
      <c r="E371" s="12" t="s">
        <v>785</v>
      </c>
      <c r="F371" s="12" t="s">
        <v>1719</v>
      </c>
      <c r="G371" s="12" t="s">
        <v>483</v>
      </c>
      <c r="H371" s="12" t="s">
        <v>530</v>
      </c>
      <c r="I371" s="15" t="s">
        <v>53</v>
      </c>
      <c r="J371" s="12" t="s">
        <v>112</v>
      </c>
      <c r="K371" s="12" t="s">
        <v>893</v>
      </c>
      <c r="L371" s="10" t="s">
        <v>112</v>
      </c>
      <c r="M371" s="10" t="s">
        <v>50</v>
      </c>
      <c r="N371" s="10" t="s">
        <v>50</v>
      </c>
      <c r="O371" s="10" t="s">
        <v>112</v>
      </c>
      <c r="P371" s="7"/>
      <c r="Q371" s="19" t="s">
        <v>1423</v>
      </c>
    </row>
    <row r="372" spans="1:17" ht="57.6" customHeight="1" x14ac:dyDescent="0.3">
      <c r="A372" s="7"/>
      <c r="B372" s="19">
        <v>369</v>
      </c>
      <c r="C372" s="7">
        <v>2014</v>
      </c>
      <c r="D372" s="12" t="s">
        <v>554</v>
      </c>
      <c r="E372" s="12" t="s">
        <v>553</v>
      </c>
      <c r="F372" s="12" t="s">
        <v>1720</v>
      </c>
      <c r="G372" s="12" t="s">
        <v>405</v>
      </c>
      <c r="H372" s="12" t="s">
        <v>53</v>
      </c>
      <c r="I372" s="19" t="s">
        <v>53</v>
      </c>
      <c r="J372" s="12" t="s">
        <v>112</v>
      </c>
      <c r="K372" s="12" t="s">
        <v>893</v>
      </c>
      <c r="L372" s="10" t="s">
        <v>112</v>
      </c>
      <c r="M372" s="10" t="s">
        <v>2168</v>
      </c>
      <c r="N372" s="10" t="s">
        <v>2168</v>
      </c>
      <c r="O372" s="10" t="s">
        <v>2168</v>
      </c>
      <c r="P372" s="7"/>
      <c r="Q372" s="7"/>
    </row>
    <row r="373" spans="1:17" ht="43.2" customHeight="1" x14ac:dyDescent="0.3">
      <c r="A373" s="7"/>
      <c r="B373" s="19">
        <v>370</v>
      </c>
      <c r="C373" s="7">
        <v>2014</v>
      </c>
      <c r="D373" s="12" t="s">
        <v>968</v>
      </c>
      <c r="E373" s="12" t="s">
        <v>1029</v>
      </c>
      <c r="F373" s="12" t="s">
        <v>1721</v>
      </c>
      <c r="G373" s="12" t="s">
        <v>484</v>
      </c>
      <c r="H373" s="12" t="s">
        <v>1031</v>
      </c>
      <c r="I373" s="19" t="s">
        <v>1030</v>
      </c>
      <c r="J373" s="12" t="s">
        <v>112</v>
      </c>
      <c r="K373" s="12" t="s">
        <v>975</v>
      </c>
      <c r="L373" s="10" t="s">
        <v>112</v>
      </c>
      <c r="M373" s="10" t="s">
        <v>50</v>
      </c>
      <c r="N373" s="10" t="s">
        <v>50</v>
      </c>
      <c r="O373" s="10" t="s">
        <v>50</v>
      </c>
      <c r="P373" s="7"/>
      <c r="Q373" s="19"/>
    </row>
    <row r="374" spans="1:17" ht="43.2" customHeight="1" x14ac:dyDescent="0.3">
      <c r="A374" s="7"/>
      <c r="B374" s="19">
        <v>371</v>
      </c>
      <c r="C374" s="7">
        <v>2014</v>
      </c>
      <c r="D374" s="12" t="s">
        <v>711</v>
      </c>
      <c r="E374" s="12" t="s">
        <v>710</v>
      </c>
      <c r="F374" s="12" t="s">
        <v>1722</v>
      </c>
      <c r="G374" s="12" t="s">
        <v>483</v>
      </c>
      <c r="H374" s="12" t="s">
        <v>1008</v>
      </c>
      <c r="I374" s="19" t="s">
        <v>712</v>
      </c>
      <c r="J374" s="12" t="s">
        <v>112</v>
      </c>
      <c r="K374" s="12" t="s">
        <v>975</v>
      </c>
      <c r="L374" s="10" t="s">
        <v>112</v>
      </c>
      <c r="M374" s="10" t="s">
        <v>112</v>
      </c>
      <c r="N374" s="10" t="s">
        <v>50</v>
      </c>
      <c r="O374" s="10" t="s">
        <v>50</v>
      </c>
      <c r="P374" s="19" t="s">
        <v>112</v>
      </c>
      <c r="Q374" s="19" t="s">
        <v>1009</v>
      </c>
    </row>
    <row r="375" spans="1:17" ht="43.2" customHeight="1" x14ac:dyDescent="0.3">
      <c r="A375" s="7"/>
      <c r="B375" s="19">
        <v>372</v>
      </c>
      <c r="C375" s="7">
        <v>2014</v>
      </c>
      <c r="D375" s="12" t="s">
        <v>1011</v>
      </c>
      <c r="E375" s="12" t="s">
        <v>1010</v>
      </c>
      <c r="F375" s="12" t="s">
        <v>1723</v>
      </c>
      <c r="G375" s="12" t="s">
        <v>483</v>
      </c>
      <c r="H375" s="12" t="s">
        <v>2484</v>
      </c>
      <c r="I375" s="19" t="s">
        <v>53</v>
      </c>
      <c r="J375" s="12" t="s">
        <v>112</v>
      </c>
      <c r="K375" s="12" t="s">
        <v>975</v>
      </c>
      <c r="L375" s="10" t="s">
        <v>112</v>
      </c>
      <c r="M375" s="10" t="s">
        <v>112</v>
      </c>
      <c r="N375" s="10" t="s">
        <v>50</v>
      </c>
      <c r="O375" s="10" t="s">
        <v>50</v>
      </c>
      <c r="P375" s="19" t="s">
        <v>112</v>
      </c>
      <c r="Q375" s="19"/>
    </row>
    <row r="376" spans="1:17" ht="43.2" customHeight="1" x14ac:dyDescent="0.3">
      <c r="A376" s="7"/>
      <c r="B376" s="19">
        <v>373</v>
      </c>
      <c r="C376" s="15">
        <v>2014</v>
      </c>
      <c r="D376" s="15" t="s">
        <v>648</v>
      </c>
      <c r="E376" s="15" t="s">
        <v>646</v>
      </c>
      <c r="F376" s="15" t="s">
        <v>1724</v>
      </c>
      <c r="G376" s="15" t="s">
        <v>647</v>
      </c>
      <c r="H376" s="15" t="s">
        <v>53</v>
      </c>
      <c r="I376" s="19" t="s">
        <v>649</v>
      </c>
      <c r="J376" s="15" t="s">
        <v>112</v>
      </c>
      <c r="K376" s="15" t="s">
        <v>893</v>
      </c>
      <c r="L376" s="10" t="s">
        <v>50</v>
      </c>
      <c r="M376" s="10" t="s">
        <v>50</v>
      </c>
      <c r="N376" s="10" t="s">
        <v>50</v>
      </c>
      <c r="O376" s="10" t="s">
        <v>50</v>
      </c>
      <c r="P376" s="19"/>
      <c r="Q376" s="19"/>
    </row>
    <row r="377" spans="1:17" ht="43.2" customHeight="1" x14ac:dyDescent="0.3">
      <c r="A377" s="7"/>
      <c r="B377" s="19">
        <v>374</v>
      </c>
      <c r="C377" s="15">
        <v>2014</v>
      </c>
      <c r="D377" s="15" t="s">
        <v>2494</v>
      </c>
      <c r="E377" s="19" t="s">
        <v>2493</v>
      </c>
      <c r="F377" s="15" t="s">
        <v>2495</v>
      </c>
      <c r="G377" s="15" t="s">
        <v>483</v>
      </c>
      <c r="H377" s="19" t="s">
        <v>2484</v>
      </c>
      <c r="I377" s="19" t="s">
        <v>53</v>
      </c>
      <c r="J377" s="15" t="s">
        <v>112</v>
      </c>
      <c r="K377" s="15" t="s">
        <v>2323</v>
      </c>
      <c r="L377" s="10" t="s">
        <v>112</v>
      </c>
      <c r="M377" s="10" t="s">
        <v>50</v>
      </c>
      <c r="N377" s="10" t="s">
        <v>50</v>
      </c>
      <c r="O377" s="10" t="s">
        <v>50</v>
      </c>
      <c r="Q377" s="19"/>
    </row>
    <row r="378" spans="1:17" ht="57.6" customHeight="1" x14ac:dyDescent="0.3">
      <c r="A378" s="7"/>
      <c r="B378" s="19">
        <v>375</v>
      </c>
      <c r="C378" s="7">
        <v>2014</v>
      </c>
      <c r="D378" s="12" t="s">
        <v>934</v>
      </c>
      <c r="E378" s="12" t="s">
        <v>1181</v>
      </c>
      <c r="F378" s="12" t="s">
        <v>1725</v>
      </c>
      <c r="G378" s="12" t="s">
        <v>484</v>
      </c>
      <c r="H378" s="12" t="s">
        <v>12</v>
      </c>
      <c r="I378" s="15" t="s">
        <v>1182</v>
      </c>
      <c r="J378" s="12" t="s">
        <v>112</v>
      </c>
      <c r="K378" s="12" t="s">
        <v>1050</v>
      </c>
      <c r="L378" s="10" t="s">
        <v>50</v>
      </c>
      <c r="M378" s="10" t="s">
        <v>50</v>
      </c>
      <c r="N378" s="10" t="s">
        <v>50</v>
      </c>
      <c r="O378" s="10" t="s">
        <v>50</v>
      </c>
      <c r="P378" s="7"/>
      <c r="Q378" s="7"/>
    </row>
    <row r="379" spans="1:17" ht="43.2" customHeight="1" x14ac:dyDescent="0.3">
      <c r="A379" s="7"/>
      <c r="B379" s="19">
        <v>376</v>
      </c>
      <c r="C379" s="7">
        <v>2014</v>
      </c>
      <c r="D379" s="12" t="s">
        <v>934</v>
      </c>
      <c r="E379" s="19" t="s">
        <v>1209</v>
      </c>
      <c r="F379" s="12" t="s">
        <v>1726</v>
      </c>
      <c r="G379" s="12" t="s">
        <v>484</v>
      </c>
      <c r="H379" s="12" t="s">
        <v>1211</v>
      </c>
      <c r="I379" s="19" t="s">
        <v>1210</v>
      </c>
      <c r="J379" s="12" t="s">
        <v>112</v>
      </c>
      <c r="K379" s="12" t="s">
        <v>1050</v>
      </c>
      <c r="L379" s="10" t="s">
        <v>50</v>
      </c>
      <c r="M379" s="10" t="s">
        <v>50</v>
      </c>
      <c r="N379" s="10" t="s">
        <v>50</v>
      </c>
      <c r="O379" s="10" t="s">
        <v>50</v>
      </c>
      <c r="P379" s="7"/>
      <c r="Q379" s="7"/>
    </row>
    <row r="380" spans="1:17" ht="57.6" customHeight="1" x14ac:dyDescent="0.3">
      <c r="A380" s="7"/>
      <c r="B380" s="19">
        <v>377</v>
      </c>
      <c r="C380" s="7">
        <v>2014</v>
      </c>
      <c r="D380" s="12" t="s">
        <v>2510</v>
      </c>
      <c r="E380" s="12" t="s">
        <v>2508</v>
      </c>
      <c r="F380" s="12" t="s">
        <v>2509</v>
      </c>
      <c r="G380" s="12" t="s">
        <v>483</v>
      </c>
      <c r="H380" s="12" t="s">
        <v>2484</v>
      </c>
      <c r="I380" s="19" t="s">
        <v>53</v>
      </c>
      <c r="J380" s="12" t="s">
        <v>112</v>
      </c>
      <c r="K380" s="12" t="s">
        <v>2323</v>
      </c>
      <c r="L380" s="10" t="s">
        <v>50</v>
      </c>
      <c r="M380" s="10" t="s">
        <v>50</v>
      </c>
      <c r="N380" s="10" t="s">
        <v>50</v>
      </c>
      <c r="O380" s="10" t="s">
        <v>50</v>
      </c>
      <c r="Q380" s="7"/>
    </row>
    <row r="381" spans="1:17" ht="43.2" customHeight="1" x14ac:dyDescent="0.3">
      <c r="A381" s="7"/>
      <c r="B381" s="19">
        <v>378</v>
      </c>
      <c r="C381" s="7">
        <v>2014</v>
      </c>
      <c r="D381" s="12" t="s">
        <v>620</v>
      </c>
      <c r="E381" s="12" t="s">
        <v>617</v>
      </c>
      <c r="F381" s="12" t="s">
        <v>1727</v>
      </c>
      <c r="G381" s="12" t="s">
        <v>484</v>
      </c>
      <c r="H381" s="12" t="s">
        <v>619</v>
      </c>
      <c r="I381" s="12" t="s">
        <v>618</v>
      </c>
      <c r="J381" s="12" t="s">
        <v>112</v>
      </c>
      <c r="K381" s="12" t="s">
        <v>893</v>
      </c>
      <c r="L381" s="10" t="s">
        <v>50</v>
      </c>
      <c r="M381" s="10" t="s">
        <v>50</v>
      </c>
      <c r="N381" s="10" t="s">
        <v>50</v>
      </c>
      <c r="O381" s="10" t="s">
        <v>50</v>
      </c>
      <c r="P381" s="7"/>
      <c r="Q381" s="7"/>
    </row>
    <row r="382" spans="1:17" ht="28.8" customHeight="1" x14ac:dyDescent="0.3">
      <c r="A382" s="7"/>
      <c r="B382" s="19">
        <v>379</v>
      </c>
      <c r="C382" s="7">
        <v>2014</v>
      </c>
      <c r="D382" s="12" t="s">
        <v>2499</v>
      </c>
      <c r="E382" s="19" t="s">
        <v>2513</v>
      </c>
      <c r="F382" s="12" t="s">
        <v>2514</v>
      </c>
      <c r="G382" s="12" t="s">
        <v>483</v>
      </c>
      <c r="H382" s="12" t="s">
        <v>2484</v>
      </c>
      <c r="I382" s="12" t="s">
        <v>53</v>
      </c>
      <c r="J382" s="12" t="s">
        <v>112</v>
      </c>
      <c r="K382" s="12" t="s">
        <v>2323</v>
      </c>
      <c r="L382" s="10" t="s">
        <v>50</v>
      </c>
      <c r="M382" s="10" t="s">
        <v>50</v>
      </c>
      <c r="N382" s="10" t="s">
        <v>50</v>
      </c>
      <c r="O382" s="10" t="s">
        <v>50</v>
      </c>
      <c r="Q382" s="7"/>
    </row>
    <row r="383" spans="1:17" ht="43.2" customHeight="1" x14ac:dyDescent="0.3">
      <c r="A383" s="7"/>
      <c r="B383" s="19">
        <v>380</v>
      </c>
      <c r="C383" s="7">
        <v>2014</v>
      </c>
      <c r="D383" s="12" t="s">
        <v>2499</v>
      </c>
      <c r="E383" s="12" t="s">
        <v>2498</v>
      </c>
      <c r="F383" s="12" t="s">
        <v>2500</v>
      </c>
      <c r="G383" s="12" t="s">
        <v>483</v>
      </c>
      <c r="H383" s="13" t="s">
        <v>2484</v>
      </c>
      <c r="I383" s="12" t="s">
        <v>53</v>
      </c>
      <c r="J383" s="12" t="s">
        <v>112</v>
      </c>
      <c r="K383" s="12" t="s">
        <v>2323</v>
      </c>
      <c r="L383" s="10" t="s">
        <v>112</v>
      </c>
      <c r="M383" s="10" t="s">
        <v>50</v>
      </c>
      <c r="N383" s="10" t="s">
        <v>50</v>
      </c>
      <c r="O383" s="10" t="s">
        <v>50</v>
      </c>
      <c r="Q383" s="7"/>
    </row>
    <row r="384" spans="1:17" ht="28.8" customHeight="1" x14ac:dyDescent="0.3">
      <c r="A384" s="7"/>
      <c r="B384" s="19">
        <v>381</v>
      </c>
      <c r="C384" s="7">
        <v>2014</v>
      </c>
      <c r="D384" s="12" t="s">
        <v>153</v>
      </c>
      <c r="E384" s="12" t="s">
        <v>152</v>
      </c>
      <c r="F384" s="12" t="s">
        <v>1728</v>
      </c>
      <c r="G384" s="12" t="s">
        <v>484</v>
      </c>
      <c r="H384" s="12" t="s">
        <v>104</v>
      </c>
      <c r="I384" s="12" t="s">
        <v>154</v>
      </c>
      <c r="J384" s="12" t="s">
        <v>112</v>
      </c>
      <c r="K384" s="12" t="s">
        <v>441</v>
      </c>
      <c r="L384" s="10" t="s">
        <v>112</v>
      </c>
      <c r="M384" s="10" t="s">
        <v>50</v>
      </c>
      <c r="N384" s="10" t="s">
        <v>50</v>
      </c>
      <c r="O384" s="10" t="s">
        <v>112</v>
      </c>
      <c r="P384" s="7"/>
      <c r="Q384" s="15" t="s">
        <v>536</v>
      </c>
    </row>
    <row r="385" spans="1:18" ht="43.2" customHeight="1" x14ac:dyDescent="0.3">
      <c r="A385" s="7"/>
      <c r="B385" s="19">
        <v>382</v>
      </c>
      <c r="C385" s="7">
        <v>2014</v>
      </c>
      <c r="D385" s="12" t="s">
        <v>153</v>
      </c>
      <c r="E385" s="12" t="s">
        <v>2503</v>
      </c>
      <c r="F385" s="12" t="s">
        <v>2504</v>
      </c>
      <c r="G385" s="12" t="s">
        <v>483</v>
      </c>
      <c r="H385" s="12" t="s">
        <v>2484</v>
      </c>
      <c r="I385" s="12" t="s">
        <v>53</v>
      </c>
      <c r="J385" s="12" t="s">
        <v>112</v>
      </c>
      <c r="K385" s="12" t="s">
        <v>2323</v>
      </c>
      <c r="L385" s="10" t="s">
        <v>112</v>
      </c>
      <c r="M385" s="10" t="s">
        <v>50</v>
      </c>
      <c r="N385" s="10" t="s">
        <v>50</v>
      </c>
      <c r="O385" s="10" t="s">
        <v>112</v>
      </c>
      <c r="Q385" s="19"/>
    </row>
    <row r="386" spans="1:18" ht="43.2" customHeight="1" x14ac:dyDescent="0.3">
      <c r="A386" s="7"/>
      <c r="B386" s="19">
        <v>383</v>
      </c>
      <c r="C386" s="7">
        <v>2014</v>
      </c>
      <c r="D386" s="12" t="s">
        <v>827</v>
      </c>
      <c r="E386" s="12" t="s">
        <v>2496</v>
      </c>
      <c r="F386" s="12" t="s">
        <v>2497</v>
      </c>
      <c r="G386" s="12" t="s">
        <v>483</v>
      </c>
      <c r="H386" s="12" t="s">
        <v>2484</v>
      </c>
      <c r="I386" s="12" t="s">
        <v>53</v>
      </c>
      <c r="J386" s="12" t="s">
        <v>112</v>
      </c>
      <c r="K386" s="12" t="s">
        <v>2323</v>
      </c>
      <c r="L386" s="10" t="s">
        <v>112</v>
      </c>
      <c r="M386" s="10" t="s">
        <v>50</v>
      </c>
      <c r="N386" s="10" t="s">
        <v>50</v>
      </c>
      <c r="O386" s="10" t="s">
        <v>50</v>
      </c>
      <c r="Q386" s="7"/>
    </row>
    <row r="387" spans="1:18" ht="43.2" customHeight="1" x14ac:dyDescent="0.3">
      <c r="A387" s="7"/>
      <c r="B387" s="19">
        <v>384</v>
      </c>
      <c r="C387" s="7">
        <v>2014</v>
      </c>
      <c r="D387" s="12" t="s">
        <v>611</v>
      </c>
      <c r="E387" s="12" t="s">
        <v>610</v>
      </c>
      <c r="F387" s="12" t="s">
        <v>1729</v>
      </c>
      <c r="G387" s="12" t="s">
        <v>483</v>
      </c>
      <c r="H387" s="12" t="s">
        <v>612</v>
      </c>
      <c r="I387" s="19" t="s">
        <v>53</v>
      </c>
      <c r="J387" s="12" t="s">
        <v>112</v>
      </c>
      <c r="K387" s="12" t="s">
        <v>893</v>
      </c>
      <c r="L387" s="10" t="s">
        <v>112</v>
      </c>
      <c r="M387" s="10" t="s">
        <v>50</v>
      </c>
      <c r="N387" s="10" t="s">
        <v>50</v>
      </c>
      <c r="O387" s="10" t="s">
        <v>50</v>
      </c>
      <c r="P387" s="7"/>
      <c r="Q387" s="7"/>
    </row>
    <row r="388" spans="1:18" ht="43.2" customHeight="1" x14ac:dyDescent="0.3">
      <c r="A388" s="7"/>
      <c r="B388" s="19">
        <v>385</v>
      </c>
      <c r="C388" s="7">
        <v>2014</v>
      </c>
      <c r="D388" s="12" t="s">
        <v>2519</v>
      </c>
      <c r="E388" s="12" t="s">
        <v>2518</v>
      </c>
      <c r="F388" s="19" t="s">
        <v>2645</v>
      </c>
      <c r="G388" s="12" t="s">
        <v>483</v>
      </c>
      <c r="H388" s="12" t="s">
        <v>2484</v>
      </c>
      <c r="I388" s="19" t="s">
        <v>53</v>
      </c>
      <c r="J388" s="12" t="s">
        <v>112</v>
      </c>
      <c r="K388" s="12" t="s">
        <v>2323</v>
      </c>
      <c r="L388" s="10" t="s">
        <v>112</v>
      </c>
      <c r="M388" s="10" t="s">
        <v>112</v>
      </c>
      <c r="N388" s="10" t="s">
        <v>50</v>
      </c>
      <c r="O388" s="10" t="s">
        <v>50</v>
      </c>
      <c r="P388" s="19" t="s">
        <v>112</v>
      </c>
      <c r="Q388" s="7" t="s">
        <v>2520</v>
      </c>
    </row>
    <row r="389" spans="1:18" ht="43.2" customHeight="1" x14ac:dyDescent="0.3">
      <c r="A389" s="7"/>
      <c r="B389" s="19">
        <v>386</v>
      </c>
      <c r="C389" s="7">
        <v>2014</v>
      </c>
      <c r="D389" s="12" t="s">
        <v>2501</v>
      </c>
      <c r="E389" s="12" t="s">
        <v>947</v>
      </c>
      <c r="F389" s="12" t="s">
        <v>2502</v>
      </c>
      <c r="G389" s="12" t="s">
        <v>483</v>
      </c>
      <c r="H389" s="12" t="s">
        <v>2484</v>
      </c>
      <c r="I389" s="19" t="s">
        <v>53</v>
      </c>
      <c r="J389" s="12" t="s">
        <v>112</v>
      </c>
      <c r="K389" s="12" t="s">
        <v>2323</v>
      </c>
      <c r="L389" s="10" t="s">
        <v>112</v>
      </c>
      <c r="M389" s="10" t="s">
        <v>112</v>
      </c>
      <c r="N389" s="10" t="s">
        <v>50</v>
      </c>
      <c r="O389" s="10" t="s">
        <v>50</v>
      </c>
      <c r="P389" s="19" t="s">
        <v>112</v>
      </c>
      <c r="Q389" s="19" t="s">
        <v>1380</v>
      </c>
    </row>
    <row r="390" spans="1:18" ht="43.2" customHeight="1" x14ac:dyDescent="0.3">
      <c r="A390" s="7"/>
      <c r="B390" s="19">
        <v>387</v>
      </c>
      <c r="C390" s="7">
        <v>2014</v>
      </c>
      <c r="D390" s="12" t="s">
        <v>466</v>
      </c>
      <c r="E390" s="12" t="s">
        <v>494</v>
      </c>
      <c r="F390" s="12" t="s">
        <v>2486</v>
      </c>
      <c r="G390" s="12" t="s">
        <v>483</v>
      </c>
      <c r="H390" s="12" t="s">
        <v>2484</v>
      </c>
      <c r="I390" s="15" t="s">
        <v>53</v>
      </c>
      <c r="J390" s="12" t="s">
        <v>112</v>
      </c>
      <c r="K390" s="12" t="s">
        <v>2323</v>
      </c>
      <c r="L390" s="10" t="s">
        <v>112</v>
      </c>
      <c r="M390" s="10" t="s">
        <v>50</v>
      </c>
      <c r="N390" s="10" t="s">
        <v>50</v>
      </c>
      <c r="O390" s="10" t="s">
        <v>50</v>
      </c>
      <c r="Q390" s="7"/>
    </row>
    <row r="391" spans="1:18" ht="43.2" customHeight="1" x14ac:dyDescent="0.3">
      <c r="A391" s="7"/>
      <c r="B391" s="19">
        <v>388</v>
      </c>
      <c r="C391" s="7">
        <v>2014</v>
      </c>
      <c r="D391" s="12" t="s">
        <v>64</v>
      </c>
      <c r="E391" s="12" t="s">
        <v>65</v>
      </c>
      <c r="F391" s="12" t="s">
        <v>1730</v>
      </c>
      <c r="G391" s="12" t="s">
        <v>483</v>
      </c>
      <c r="H391" s="12" t="s">
        <v>66</v>
      </c>
      <c r="I391" s="15" t="s">
        <v>53</v>
      </c>
      <c r="J391" s="12" t="s">
        <v>112</v>
      </c>
      <c r="K391" s="12" t="s">
        <v>764</v>
      </c>
      <c r="L391" s="10" t="s">
        <v>112</v>
      </c>
      <c r="M391" s="10" t="s">
        <v>112</v>
      </c>
      <c r="N391" s="10" t="s">
        <v>112</v>
      </c>
      <c r="O391" s="10" t="s">
        <v>50</v>
      </c>
      <c r="P391" s="7" t="s">
        <v>112</v>
      </c>
      <c r="Q391" s="7" t="s">
        <v>1865</v>
      </c>
    </row>
    <row r="392" spans="1:18" ht="43.2" customHeight="1" x14ac:dyDescent="0.3">
      <c r="A392" s="7"/>
      <c r="B392" s="19">
        <v>389</v>
      </c>
      <c r="C392" s="7">
        <v>2014</v>
      </c>
      <c r="D392" s="12" t="s">
        <v>277</v>
      </c>
      <c r="E392" s="12" t="s">
        <v>276</v>
      </c>
      <c r="F392" s="12" t="s">
        <v>1731</v>
      </c>
      <c r="G392" s="12" t="s">
        <v>484</v>
      </c>
      <c r="H392" s="12" t="s">
        <v>119</v>
      </c>
      <c r="I392" s="19" t="s">
        <v>278</v>
      </c>
      <c r="J392" s="12" t="s">
        <v>112</v>
      </c>
      <c r="K392" s="12" t="s">
        <v>441</v>
      </c>
      <c r="L392" s="10" t="s">
        <v>112</v>
      </c>
      <c r="M392" s="10" t="s">
        <v>112</v>
      </c>
      <c r="N392" s="10" t="s">
        <v>50</v>
      </c>
      <c r="O392" s="10" t="s">
        <v>112</v>
      </c>
      <c r="P392" s="7" t="s">
        <v>112</v>
      </c>
      <c r="Q392" s="7" t="s">
        <v>2139</v>
      </c>
    </row>
    <row r="393" spans="1:18" ht="43.2" customHeight="1" x14ac:dyDescent="0.3">
      <c r="A393" s="7"/>
      <c r="B393" s="19">
        <v>390</v>
      </c>
      <c r="C393" s="7">
        <v>2014</v>
      </c>
      <c r="D393" s="12" t="s">
        <v>26</v>
      </c>
      <c r="E393" s="12" t="s">
        <v>856</v>
      </c>
      <c r="F393" s="12" t="s">
        <v>1732</v>
      </c>
      <c r="G393" s="12" t="s">
        <v>483</v>
      </c>
      <c r="H393" s="12" t="s">
        <v>530</v>
      </c>
      <c r="I393" s="19" t="s">
        <v>53</v>
      </c>
      <c r="J393" s="12" t="s">
        <v>112</v>
      </c>
      <c r="K393" s="12" t="s">
        <v>893</v>
      </c>
      <c r="L393" s="10" t="s">
        <v>112</v>
      </c>
      <c r="M393" s="10" t="s">
        <v>50</v>
      </c>
      <c r="N393" s="10" t="s">
        <v>50</v>
      </c>
      <c r="O393" s="10" t="s">
        <v>112</v>
      </c>
      <c r="P393" s="19"/>
      <c r="Q393" s="19" t="s">
        <v>1415</v>
      </c>
    </row>
    <row r="394" spans="1:18" ht="43.2" customHeight="1" x14ac:dyDescent="0.3">
      <c r="A394" s="7"/>
      <c r="B394" s="19">
        <v>391</v>
      </c>
      <c r="C394" s="7">
        <v>2014</v>
      </c>
      <c r="D394" s="12" t="s">
        <v>641</v>
      </c>
      <c r="E394" s="12" t="s">
        <v>640</v>
      </c>
      <c r="F394" s="12" t="s">
        <v>1733</v>
      </c>
      <c r="G394" s="12" t="s">
        <v>484</v>
      </c>
      <c r="H394" s="12" t="s">
        <v>642</v>
      </c>
      <c r="I394" s="19" t="s">
        <v>643</v>
      </c>
      <c r="J394" s="12" t="s">
        <v>112</v>
      </c>
      <c r="K394" s="12" t="s">
        <v>893</v>
      </c>
      <c r="L394" s="10" t="s">
        <v>112</v>
      </c>
      <c r="M394" s="10" t="s">
        <v>50</v>
      </c>
      <c r="N394" s="10" t="s">
        <v>112</v>
      </c>
      <c r="O394" s="10" t="s">
        <v>50</v>
      </c>
      <c r="P394" s="19" t="s">
        <v>112</v>
      </c>
      <c r="Q394" s="7" t="s">
        <v>2143</v>
      </c>
    </row>
    <row r="395" spans="1:18" ht="28.8" customHeight="1" x14ac:dyDescent="0.3">
      <c r="A395" s="7"/>
      <c r="B395" s="19">
        <v>392</v>
      </c>
      <c r="C395" s="7">
        <v>2014</v>
      </c>
      <c r="D395" s="12" t="s">
        <v>1276</v>
      </c>
      <c r="E395" s="12" t="s">
        <v>1275</v>
      </c>
      <c r="F395" s="12" t="s">
        <v>1734</v>
      </c>
      <c r="G395" s="12" t="s">
        <v>882</v>
      </c>
      <c r="H395" s="12" t="s">
        <v>53</v>
      </c>
      <c r="I395" s="19" t="s">
        <v>53</v>
      </c>
      <c r="J395" s="12" t="s">
        <v>112</v>
      </c>
      <c r="K395" s="12" t="s">
        <v>1050</v>
      </c>
      <c r="L395" s="10" t="s">
        <v>112</v>
      </c>
      <c r="M395" s="10" t="s">
        <v>2168</v>
      </c>
      <c r="N395" s="10" t="s">
        <v>2168</v>
      </c>
      <c r="O395" s="10" t="s">
        <v>2168</v>
      </c>
      <c r="P395" s="7"/>
      <c r="Q395" s="7"/>
    </row>
    <row r="396" spans="1:18" ht="28.8" customHeight="1" x14ac:dyDescent="0.3">
      <c r="A396" s="7"/>
      <c r="B396" s="19">
        <v>393</v>
      </c>
      <c r="C396" s="7">
        <v>2014</v>
      </c>
      <c r="D396" s="12" t="s">
        <v>738</v>
      </c>
      <c r="E396" s="12" t="s">
        <v>2511</v>
      </c>
      <c r="F396" s="12" t="s">
        <v>2512</v>
      </c>
      <c r="G396" s="12" t="s">
        <v>483</v>
      </c>
      <c r="H396" s="12" t="s">
        <v>2484</v>
      </c>
      <c r="I396" s="19" t="s">
        <v>53</v>
      </c>
      <c r="J396" s="12" t="s">
        <v>112</v>
      </c>
      <c r="K396" s="12" t="s">
        <v>2323</v>
      </c>
      <c r="L396" s="10" t="s">
        <v>112</v>
      </c>
      <c r="M396" s="10" t="s">
        <v>50</v>
      </c>
      <c r="N396" s="10" t="s">
        <v>50</v>
      </c>
      <c r="O396" s="10" t="s">
        <v>50</v>
      </c>
      <c r="Q396" s="19"/>
    </row>
    <row r="397" spans="1:18" ht="43.2" customHeight="1" x14ac:dyDescent="0.3">
      <c r="A397" s="7"/>
      <c r="B397" s="19">
        <v>394</v>
      </c>
      <c r="C397" s="7">
        <v>2014</v>
      </c>
      <c r="D397" s="12" t="s">
        <v>506</v>
      </c>
      <c r="E397" s="19" t="s">
        <v>509</v>
      </c>
      <c r="F397" s="12" t="s">
        <v>1735</v>
      </c>
      <c r="G397" s="12" t="s">
        <v>484</v>
      </c>
      <c r="H397" s="12" t="s">
        <v>508</v>
      </c>
      <c r="I397" s="19" t="s">
        <v>507</v>
      </c>
      <c r="J397" s="12" t="s">
        <v>112</v>
      </c>
      <c r="K397" s="12" t="s">
        <v>893</v>
      </c>
      <c r="L397" s="10" t="s">
        <v>50</v>
      </c>
      <c r="M397" s="10" t="s">
        <v>50</v>
      </c>
      <c r="N397" s="10" t="s">
        <v>50</v>
      </c>
      <c r="O397" s="10" t="s">
        <v>50</v>
      </c>
      <c r="P397" s="19"/>
      <c r="Q397" s="19"/>
    </row>
    <row r="398" spans="1:18" ht="43.2" customHeight="1" x14ac:dyDescent="0.3">
      <c r="A398" s="7"/>
      <c r="B398" s="19">
        <v>395</v>
      </c>
      <c r="C398" s="7">
        <v>2014</v>
      </c>
      <c r="D398" s="12" t="s">
        <v>943</v>
      </c>
      <c r="E398" s="12" t="s">
        <v>941</v>
      </c>
      <c r="F398" s="12" t="s">
        <v>1736</v>
      </c>
      <c r="G398" s="12" t="s">
        <v>484</v>
      </c>
      <c r="H398" s="12" t="s">
        <v>329</v>
      </c>
      <c r="I398" s="19" t="s">
        <v>942</v>
      </c>
      <c r="J398" s="12" t="s">
        <v>50</v>
      </c>
      <c r="K398" s="12" t="s">
        <v>893</v>
      </c>
      <c r="L398" s="10" t="s">
        <v>112</v>
      </c>
      <c r="M398" s="10" t="s">
        <v>112</v>
      </c>
      <c r="N398" s="10" t="s">
        <v>50</v>
      </c>
      <c r="O398" s="10" t="s">
        <v>50</v>
      </c>
      <c r="P398" s="7"/>
      <c r="Q398" s="15" t="s">
        <v>2758</v>
      </c>
      <c r="R398" s="19"/>
    </row>
    <row r="399" spans="1:18" ht="43.2" customHeight="1" x14ac:dyDescent="0.3">
      <c r="A399" s="7"/>
      <c r="B399" s="19">
        <v>396</v>
      </c>
      <c r="C399" s="7">
        <v>2014</v>
      </c>
      <c r="D399" s="12" t="s">
        <v>857</v>
      </c>
      <c r="E399" s="12" t="s">
        <v>858</v>
      </c>
      <c r="F399" s="12" t="s">
        <v>1737</v>
      </c>
      <c r="G399" s="12" t="s">
        <v>478</v>
      </c>
      <c r="H399" s="12" t="s">
        <v>53</v>
      </c>
      <c r="I399" s="15" t="s">
        <v>53</v>
      </c>
      <c r="J399" s="12" t="s">
        <v>112</v>
      </c>
      <c r="K399" s="12" t="s">
        <v>893</v>
      </c>
      <c r="L399" s="10" t="s">
        <v>50</v>
      </c>
      <c r="M399" s="10" t="s">
        <v>50</v>
      </c>
      <c r="N399" s="10" t="s">
        <v>50</v>
      </c>
      <c r="O399" s="10" t="s">
        <v>50</v>
      </c>
      <c r="P399" s="7"/>
      <c r="Q399" s="7"/>
    </row>
    <row r="400" spans="1:18" ht="43.2" customHeight="1" x14ac:dyDescent="0.3">
      <c r="A400" s="7"/>
      <c r="B400" s="19">
        <v>397</v>
      </c>
      <c r="C400" s="7">
        <v>2014</v>
      </c>
      <c r="D400" s="12" t="s">
        <v>2491</v>
      </c>
      <c r="E400" s="12" t="s">
        <v>2490</v>
      </c>
      <c r="F400" s="12" t="s">
        <v>2492</v>
      </c>
      <c r="G400" s="12" t="s">
        <v>483</v>
      </c>
      <c r="H400" s="12" t="s">
        <v>2484</v>
      </c>
      <c r="I400" s="19" t="s">
        <v>53</v>
      </c>
      <c r="J400" s="12" t="s">
        <v>112</v>
      </c>
      <c r="K400" s="12" t="s">
        <v>2323</v>
      </c>
      <c r="L400" s="10" t="s">
        <v>50</v>
      </c>
      <c r="M400" s="10" t="s">
        <v>50</v>
      </c>
      <c r="N400" s="10" t="s">
        <v>50</v>
      </c>
      <c r="O400" s="10" t="s">
        <v>50</v>
      </c>
      <c r="Q400" s="7"/>
    </row>
    <row r="401" spans="1:18" ht="43.2" customHeight="1" x14ac:dyDescent="0.3">
      <c r="A401" s="7"/>
      <c r="B401" s="19">
        <v>398</v>
      </c>
      <c r="C401" s="7">
        <v>2015</v>
      </c>
      <c r="D401" s="12" t="s">
        <v>100</v>
      </c>
      <c r="E401" s="12" t="s">
        <v>99</v>
      </c>
      <c r="F401" s="12" t="s">
        <v>1738</v>
      </c>
      <c r="G401" s="12" t="s">
        <v>484</v>
      </c>
      <c r="H401" s="12" t="s">
        <v>14</v>
      </c>
      <c r="I401" s="19" t="s">
        <v>101</v>
      </c>
      <c r="J401" s="12" t="s">
        <v>112</v>
      </c>
      <c r="K401" s="12" t="s">
        <v>441</v>
      </c>
      <c r="L401" s="10" t="s">
        <v>50</v>
      </c>
      <c r="M401" s="10" t="s">
        <v>50</v>
      </c>
      <c r="N401" s="10" t="s">
        <v>50</v>
      </c>
      <c r="O401" s="10" t="s">
        <v>50</v>
      </c>
      <c r="P401" s="7"/>
      <c r="Q401" s="19"/>
    </row>
    <row r="402" spans="1:18" ht="43.2" customHeight="1" x14ac:dyDescent="0.3">
      <c r="A402" s="7"/>
      <c r="B402" s="19">
        <v>399</v>
      </c>
      <c r="C402" s="7">
        <v>2015</v>
      </c>
      <c r="D402" s="12" t="s">
        <v>676</v>
      </c>
      <c r="E402" s="19" t="s">
        <v>809</v>
      </c>
      <c r="F402" s="12" t="s">
        <v>1739</v>
      </c>
      <c r="G402" s="12" t="s">
        <v>483</v>
      </c>
      <c r="H402" s="12" t="s">
        <v>664</v>
      </c>
      <c r="I402" s="19" t="s">
        <v>810</v>
      </c>
      <c r="J402" s="12" t="s">
        <v>112</v>
      </c>
      <c r="K402" s="12" t="s">
        <v>893</v>
      </c>
      <c r="L402" s="10" t="s">
        <v>112</v>
      </c>
      <c r="M402" s="10" t="s">
        <v>50</v>
      </c>
      <c r="N402" s="10" t="s">
        <v>50</v>
      </c>
      <c r="O402" s="10" t="s">
        <v>112</v>
      </c>
      <c r="P402" s="7"/>
      <c r="Q402" s="7" t="s">
        <v>1415</v>
      </c>
    </row>
    <row r="403" spans="1:18" ht="43.2" customHeight="1" x14ac:dyDescent="0.3">
      <c r="A403" s="7"/>
      <c r="B403" s="19">
        <v>400</v>
      </c>
      <c r="C403" s="15">
        <v>2015</v>
      </c>
      <c r="D403" s="15" t="s">
        <v>546</v>
      </c>
      <c r="E403" s="15" t="s">
        <v>864</v>
      </c>
      <c r="F403" s="15" t="s">
        <v>1740</v>
      </c>
      <c r="G403" s="15" t="s">
        <v>484</v>
      </c>
      <c r="H403" s="15" t="s">
        <v>866</v>
      </c>
      <c r="I403" s="15" t="s">
        <v>865</v>
      </c>
      <c r="J403" s="15" t="s">
        <v>112</v>
      </c>
      <c r="K403" s="15" t="s">
        <v>893</v>
      </c>
      <c r="L403" s="10" t="s">
        <v>112</v>
      </c>
      <c r="M403" s="10" t="s">
        <v>50</v>
      </c>
      <c r="N403" s="10" t="s">
        <v>50</v>
      </c>
      <c r="O403" s="10" t="s">
        <v>50</v>
      </c>
      <c r="P403" s="15"/>
      <c r="Q403" s="15"/>
    </row>
    <row r="404" spans="1:18" ht="43.2" customHeight="1" x14ac:dyDescent="0.3">
      <c r="A404" s="7"/>
      <c r="B404" s="19">
        <v>401</v>
      </c>
      <c r="C404" s="7">
        <v>2015</v>
      </c>
      <c r="D404" s="12" t="s">
        <v>318</v>
      </c>
      <c r="E404" s="12" t="s">
        <v>317</v>
      </c>
      <c r="F404" s="12" t="s">
        <v>1741</v>
      </c>
      <c r="G404" s="12" t="s">
        <v>484</v>
      </c>
      <c r="H404" s="12" t="s">
        <v>77</v>
      </c>
      <c r="I404" s="19" t="s">
        <v>319</v>
      </c>
      <c r="J404" s="12" t="s">
        <v>112</v>
      </c>
      <c r="K404" s="12" t="s">
        <v>441</v>
      </c>
      <c r="L404" s="10" t="s">
        <v>112</v>
      </c>
      <c r="M404" s="10" t="s">
        <v>50</v>
      </c>
      <c r="N404" s="10" t="s">
        <v>50</v>
      </c>
      <c r="O404" s="10" t="s">
        <v>50</v>
      </c>
      <c r="P404" s="7"/>
      <c r="Q404" s="15"/>
    </row>
    <row r="405" spans="1:18" ht="43.2" customHeight="1" x14ac:dyDescent="0.3">
      <c r="A405" s="7"/>
      <c r="B405" s="19">
        <v>402</v>
      </c>
      <c r="C405" s="7">
        <v>2015</v>
      </c>
      <c r="D405" s="12" t="s">
        <v>549</v>
      </c>
      <c r="E405" s="12" t="s">
        <v>930</v>
      </c>
      <c r="F405" s="12" t="s">
        <v>1742</v>
      </c>
      <c r="G405" s="12" t="s">
        <v>484</v>
      </c>
      <c r="H405" s="12" t="s">
        <v>931</v>
      </c>
      <c r="I405" s="19" t="s">
        <v>932</v>
      </c>
      <c r="J405" s="12" t="s">
        <v>112</v>
      </c>
      <c r="K405" s="12" t="s">
        <v>893</v>
      </c>
      <c r="L405" s="10" t="s">
        <v>112</v>
      </c>
      <c r="M405" s="10" t="s">
        <v>50</v>
      </c>
      <c r="N405" s="10" t="s">
        <v>50</v>
      </c>
      <c r="O405" s="10" t="s">
        <v>50</v>
      </c>
      <c r="P405" s="7"/>
      <c r="Q405" s="7"/>
    </row>
    <row r="406" spans="1:18" ht="43.2" customHeight="1" x14ac:dyDescent="0.3">
      <c r="A406" s="7"/>
      <c r="B406" s="19">
        <v>403</v>
      </c>
      <c r="C406" s="7">
        <v>2015</v>
      </c>
      <c r="D406" s="12" t="s">
        <v>549</v>
      </c>
      <c r="E406" s="12" t="s">
        <v>1137</v>
      </c>
      <c r="F406" s="12" t="s">
        <v>1743</v>
      </c>
      <c r="G406" s="12" t="s">
        <v>484</v>
      </c>
      <c r="H406" s="12" t="s">
        <v>1138</v>
      </c>
      <c r="I406" s="15" t="s">
        <v>1139</v>
      </c>
      <c r="J406" s="12" t="s">
        <v>112</v>
      </c>
      <c r="K406" s="12" t="s">
        <v>1050</v>
      </c>
      <c r="L406" s="10" t="s">
        <v>112</v>
      </c>
      <c r="M406" s="10" t="s">
        <v>50</v>
      </c>
      <c r="N406" s="10" t="s">
        <v>50</v>
      </c>
      <c r="O406" s="10" t="s">
        <v>50</v>
      </c>
      <c r="P406" s="7"/>
      <c r="Q406" s="7"/>
    </row>
    <row r="407" spans="1:18" ht="28.8" customHeight="1" x14ac:dyDescent="0.3">
      <c r="A407" s="7"/>
      <c r="B407" s="19">
        <v>404</v>
      </c>
      <c r="C407" s="7">
        <v>2015</v>
      </c>
      <c r="D407" s="12" t="s">
        <v>1216</v>
      </c>
      <c r="E407" s="12" t="s">
        <v>1215</v>
      </c>
      <c r="F407" s="12" t="s">
        <v>1744</v>
      </c>
      <c r="G407" s="12" t="s">
        <v>484</v>
      </c>
      <c r="H407" s="12" t="s">
        <v>1218</v>
      </c>
      <c r="I407" s="12" t="s">
        <v>1217</v>
      </c>
      <c r="J407" s="12" t="s">
        <v>112</v>
      </c>
      <c r="K407" s="12" t="s">
        <v>1050</v>
      </c>
      <c r="L407" s="10" t="s">
        <v>50</v>
      </c>
      <c r="M407" s="10" t="s">
        <v>50</v>
      </c>
      <c r="N407" s="10" t="s">
        <v>50</v>
      </c>
      <c r="O407" s="10" t="s">
        <v>50</v>
      </c>
      <c r="P407" s="7"/>
      <c r="Q407" s="7"/>
    </row>
    <row r="408" spans="1:18" ht="43.2" customHeight="1" x14ac:dyDescent="0.3">
      <c r="A408" s="7"/>
      <c r="B408" s="19">
        <v>405</v>
      </c>
      <c r="C408" s="7">
        <v>2015</v>
      </c>
      <c r="D408" s="12" t="s">
        <v>962</v>
      </c>
      <c r="E408" s="12" t="s">
        <v>961</v>
      </c>
      <c r="F408" s="12" t="s">
        <v>1745</v>
      </c>
      <c r="G408" s="12" t="s">
        <v>483</v>
      </c>
      <c r="H408" s="12" t="s">
        <v>963</v>
      </c>
      <c r="I408" s="19" t="s">
        <v>53</v>
      </c>
      <c r="J408" s="12" t="s">
        <v>112</v>
      </c>
      <c r="K408" s="12" t="s">
        <v>893</v>
      </c>
      <c r="L408" s="10" t="s">
        <v>112</v>
      </c>
      <c r="M408" s="10" t="s">
        <v>50</v>
      </c>
      <c r="N408" s="10" t="s">
        <v>50</v>
      </c>
      <c r="O408" s="10" t="s">
        <v>50</v>
      </c>
      <c r="P408" s="7"/>
      <c r="Q408" s="7" t="s">
        <v>964</v>
      </c>
    </row>
    <row r="409" spans="1:18" ht="28.8" customHeight="1" x14ac:dyDescent="0.3">
      <c r="A409" s="7"/>
      <c r="B409" s="19">
        <v>406</v>
      </c>
      <c r="C409" s="7">
        <v>2015</v>
      </c>
      <c r="D409" s="12" t="s">
        <v>888</v>
      </c>
      <c r="E409" s="12" t="s">
        <v>886</v>
      </c>
      <c r="F409" s="12" t="s">
        <v>1746</v>
      </c>
      <c r="G409" s="12" t="s">
        <v>483</v>
      </c>
      <c r="H409" s="12" t="s">
        <v>889</v>
      </c>
      <c r="I409" s="19" t="s">
        <v>887</v>
      </c>
      <c r="J409" s="12" t="s">
        <v>50</v>
      </c>
      <c r="K409" s="12" t="s">
        <v>893</v>
      </c>
      <c r="L409" s="10" t="s">
        <v>1430</v>
      </c>
      <c r="M409" s="10" t="s">
        <v>1430</v>
      </c>
      <c r="N409" s="10" t="s">
        <v>1430</v>
      </c>
      <c r="O409" s="10" t="s">
        <v>1430</v>
      </c>
      <c r="P409" s="7"/>
      <c r="Q409" s="7"/>
    </row>
    <row r="410" spans="1:18" ht="43.2" customHeight="1" x14ac:dyDescent="0.3">
      <c r="A410" s="7"/>
      <c r="B410" s="19">
        <v>407</v>
      </c>
      <c r="C410" s="7">
        <v>2015</v>
      </c>
      <c r="D410" s="12" t="s">
        <v>707</v>
      </c>
      <c r="E410" s="12" t="s">
        <v>792</v>
      </c>
      <c r="F410" s="12" t="s">
        <v>1747</v>
      </c>
      <c r="G410" s="12" t="s">
        <v>483</v>
      </c>
      <c r="H410" s="12" t="s">
        <v>791</v>
      </c>
      <c r="I410" s="15" t="s">
        <v>53</v>
      </c>
      <c r="J410" s="12" t="s">
        <v>112</v>
      </c>
      <c r="K410" s="12" t="s">
        <v>893</v>
      </c>
      <c r="L410" s="10" t="s">
        <v>50</v>
      </c>
      <c r="M410" s="10" t="s">
        <v>50</v>
      </c>
      <c r="N410" s="10" t="s">
        <v>50</v>
      </c>
      <c r="O410" s="10" t="s">
        <v>50</v>
      </c>
      <c r="P410" s="7"/>
      <c r="Q410" s="15"/>
      <c r="R410" s="19"/>
    </row>
    <row r="411" spans="1:18" ht="28.8" customHeight="1" x14ac:dyDescent="0.3">
      <c r="A411" s="7"/>
      <c r="B411" s="19">
        <v>408</v>
      </c>
      <c r="C411" s="12">
        <v>2015</v>
      </c>
      <c r="D411" s="12" t="s">
        <v>807</v>
      </c>
      <c r="E411" s="12" t="s">
        <v>806</v>
      </c>
      <c r="F411" s="12" t="s">
        <v>1748</v>
      </c>
      <c r="G411" s="12" t="s">
        <v>483</v>
      </c>
      <c r="H411" s="12" t="s">
        <v>808</v>
      </c>
      <c r="I411" s="19" t="s">
        <v>53</v>
      </c>
      <c r="J411" s="12" t="s">
        <v>112</v>
      </c>
      <c r="K411" s="12" t="s">
        <v>893</v>
      </c>
      <c r="L411" s="10" t="s">
        <v>112</v>
      </c>
      <c r="M411" s="10" t="s">
        <v>50</v>
      </c>
      <c r="N411" s="10" t="s">
        <v>50</v>
      </c>
      <c r="O411" s="10" t="s">
        <v>112</v>
      </c>
      <c r="P411" s="7"/>
      <c r="Q411" s="7" t="s">
        <v>1415</v>
      </c>
    </row>
    <row r="412" spans="1:18" ht="57.6" customHeight="1" x14ac:dyDescent="0.3">
      <c r="A412" s="7"/>
      <c r="B412" s="19">
        <v>409</v>
      </c>
      <c r="C412" s="12">
        <v>2015</v>
      </c>
      <c r="D412" s="12" t="s">
        <v>760</v>
      </c>
      <c r="E412" s="12" t="s">
        <v>758</v>
      </c>
      <c r="F412" s="12" t="s">
        <v>1749</v>
      </c>
      <c r="G412" s="12" t="s">
        <v>483</v>
      </c>
      <c r="H412" s="12" t="s">
        <v>759</v>
      </c>
      <c r="I412" s="19" t="s">
        <v>53</v>
      </c>
      <c r="J412" s="12" t="s">
        <v>112</v>
      </c>
      <c r="K412" s="12" t="s">
        <v>893</v>
      </c>
      <c r="L412" s="10" t="s">
        <v>112</v>
      </c>
      <c r="M412" s="10" t="s">
        <v>50</v>
      </c>
      <c r="N412" s="10" t="s">
        <v>50</v>
      </c>
      <c r="O412" s="10" t="s">
        <v>112</v>
      </c>
      <c r="P412" s="7"/>
      <c r="Q412" s="15" t="s">
        <v>1415</v>
      </c>
    </row>
    <row r="413" spans="1:18" ht="43.2" customHeight="1" x14ac:dyDescent="0.3">
      <c r="A413" s="7"/>
      <c r="B413" s="19">
        <v>410</v>
      </c>
      <c r="C413" s="12">
        <v>2015</v>
      </c>
      <c r="D413" s="12" t="s">
        <v>748</v>
      </c>
      <c r="E413" s="19" t="s">
        <v>749</v>
      </c>
      <c r="F413" s="12" t="s">
        <v>1750</v>
      </c>
      <c r="G413" s="12" t="s">
        <v>483</v>
      </c>
      <c r="H413" s="19" t="s">
        <v>664</v>
      </c>
      <c r="I413" s="19" t="s">
        <v>750</v>
      </c>
      <c r="J413" s="12" t="s">
        <v>112</v>
      </c>
      <c r="K413" s="12" t="s">
        <v>893</v>
      </c>
      <c r="L413" s="10" t="s">
        <v>112</v>
      </c>
      <c r="M413" s="10" t="s">
        <v>50</v>
      </c>
      <c r="N413" s="10" t="s">
        <v>50</v>
      </c>
      <c r="O413" s="10" t="s">
        <v>112</v>
      </c>
      <c r="P413" s="19"/>
      <c r="Q413" s="19" t="s">
        <v>1415</v>
      </c>
    </row>
    <row r="414" spans="1:18" ht="43.2" customHeight="1" x14ac:dyDescent="0.3">
      <c r="A414" s="7"/>
      <c r="B414" s="19">
        <v>411</v>
      </c>
      <c r="C414" s="12">
        <v>2015</v>
      </c>
      <c r="D414" s="12" t="s">
        <v>137</v>
      </c>
      <c r="E414" s="12" t="s">
        <v>829</v>
      </c>
      <c r="F414" s="12" t="s">
        <v>1751</v>
      </c>
      <c r="G414" s="12" t="s">
        <v>483</v>
      </c>
      <c r="H414" s="12" t="s">
        <v>664</v>
      </c>
      <c r="I414" s="12" t="s">
        <v>828</v>
      </c>
      <c r="J414" s="12" t="s">
        <v>112</v>
      </c>
      <c r="K414" s="12" t="s">
        <v>893</v>
      </c>
      <c r="L414" s="10" t="s">
        <v>112</v>
      </c>
      <c r="M414" s="10" t="s">
        <v>50</v>
      </c>
      <c r="N414" s="10" t="s">
        <v>50</v>
      </c>
      <c r="O414" s="10" t="s">
        <v>112</v>
      </c>
      <c r="P414" s="7"/>
      <c r="Q414" s="7" t="s">
        <v>1415</v>
      </c>
    </row>
    <row r="415" spans="1:18" ht="43.2" customHeight="1" x14ac:dyDescent="0.3">
      <c r="A415" s="7"/>
      <c r="B415" s="19">
        <v>412</v>
      </c>
      <c r="C415" s="12">
        <v>2015</v>
      </c>
      <c r="D415" s="12" t="s">
        <v>137</v>
      </c>
      <c r="E415" s="12" t="s">
        <v>155</v>
      </c>
      <c r="F415" s="12" t="s">
        <v>1752</v>
      </c>
      <c r="G415" s="12" t="s">
        <v>484</v>
      </c>
      <c r="H415" s="12" t="s">
        <v>110</v>
      </c>
      <c r="I415" s="19" t="s">
        <v>156</v>
      </c>
      <c r="J415" s="12" t="s">
        <v>112</v>
      </c>
      <c r="K415" s="12" t="s">
        <v>441</v>
      </c>
      <c r="L415" s="10" t="s">
        <v>112</v>
      </c>
      <c r="M415" s="10" t="s">
        <v>50</v>
      </c>
      <c r="N415" s="10" t="s">
        <v>50</v>
      </c>
      <c r="O415" s="10" t="s">
        <v>112</v>
      </c>
      <c r="P415" s="19"/>
      <c r="Q415" s="7" t="s">
        <v>536</v>
      </c>
    </row>
    <row r="416" spans="1:18" ht="43.2" customHeight="1" x14ac:dyDescent="0.3">
      <c r="A416" s="7"/>
      <c r="B416" s="19">
        <v>413</v>
      </c>
      <c r="C416" s="12">
        <v>2015</v>
      </c>
      <c r="D416" s="12" t="s">
        <v>876</v>
      </c>
      <c r="E416" s="19" t="s">
        <v>877</v>
      </c>
      <c r="F416" s="12" t="s">
        <v>1753</v>
      </c>
      <c r="G416" s="12" t="s">
        <v>483</v>
      </c>
      <c r="H416" s="19" t="s">
        <v>664</v>
      </c>
      <c r="I416" s="19" t="s">
        <v>878</v>
      </c>
      <c r="J416" s="12" t="s">
        <v>112</v>
      </c>
      <c r="K416" s="12" t="s">
        <v>893</v>
      </c>
      <c r="L416" s="10" t="s">
        <v>112</v>
      </c>
      <c r="M416" s="10" t="s">
        <v>112</v>
      </c>
      <c r="N416" s="10" t="s">
        <v>50</v>
      </c>
      <c r="O416" s="10" t="s">
        <v>50</v>
      </c>
      <c r="P416" s="15" t="s">
        <v>112</v>
      </c>
      <c r="Q416" s="7" t="s">
        <v>2150</v>
      </c>
    </row>
    <row r="417" spans="1:18" ht="43.2" customHeight="1" x14ac:dyDescent="0.3">
      <c r="A417" s="7"/>
      <c r="B417" s="19">
        <v>414</v>
      </c>
      <c r="C417" s="12">
        <v>2015</v>
      </c>
      <c r="D417" s="12" t="s">
        <v>1118</v>
      </c>
      <c r="E417" s="12" t="s">
        <v>1352</v>
      </c>
      <c r="F417" s="12" t="s">
        <v>1754</v>
      </c>
      <c r="G417" s="12" t="s">
        <v>484</v>
      </c>
      <c r="H417" s="12" t="s">
        <v>110</v>
      </c>
      <c r="I417" s="14" t="s">
        <v>1353</v>
      </c>
      <c r="J417" s="12" t="s">
        <v>112</v>
      </c>
      <c r="K417" s="12" t="s">
        <v>1328</v>
      </c>
      <c r="L417" s="10" t="s">
        <v>112</v>
      </c>
      <c r="M417" s="10" t="s">
        <v>112</v>
      </c>
      <c r="N417" s="10" t="s">
        <v>112</v>
      </c>
      <c r="O417" s="10" t="s">
        <v>50</v>
      </c>
      <c r="P417" s="15" t="s">
        <v>112</v>
      </c>
      <c r="Q417" s="15" t="s">
        <v>1361</v>
      </c>
    </row>
    <row r="418" spans="1:18" ht="43.2" customHeight="1" x14ac:dyDescent="0.3">
      <c r="A418" s="7"/>
      <c r="B418" s="19">
        <v>415</v>
      </c>
      <c r="C418" s="12">
        <v>2015</v>
      </c>
      <c r="D418" s="12" t="s">
        <v>662</v>
      </c>
      <c r="E418" s="12" t="s">
        <v>665</v>
      </c>
      <c r="F418" s="12" t="s">
        <v>1755</v>
      </c>
      <c r="G418" s="12" t="s">
        <v>483</v>
      </c>
      <c r="H418" s="12" t="s">
        <v>664</v>
      </c>
      <c r="I418" s="13" t="s">
        <v>663</v>
      </c>
      <c r="J418" s="12" t="s">
        <v>112</v>
      </c>
      <c r="K418" s="12" t="s">
        <v>893</v>
      </c>
      <c r="L418" s="10" t="s">
        <v>112</v>
      </c>
      <c r="M418" s="10" t="s">
        <v>50</v>
      </c>
      <c r="N418" s="10" t="s">
        <v>50</v>
      </c>
      <c r="O418" s="10" t="s">
        <v>112</v>
      </c>
      <c r="P418" s="15"/>
      <c r="Q418" s="7" t="s">
        <v>1415</v>
      </c>
    </row>
    <row r="419" spans="1:18" ht="43.2" customHeight="1" x14ac:dyDescent="0.3">
      <c r="A419" s="7"/>
      <c r="B419" s="19">
        <v>416</v>
      </c>
      <c r="C419" s="12">
        <v>2015</v>
      </c>
      <c r="D419" s="12" t="s">
        <v>772</v>
      </c>
      <c r="E419" s="12" t="s">
        <v>770</v>
      </c>
      <c r="F419" s="12" t="s">
        <v>1756</v>
      </c>
      <c r="G419" s="12" t="s">
        <v>483</v>
      </c>
      <c r="H419" s="12" t="s">
        <v>771</v>
      </c>
      <c r="I419" s="15" t="s">
        <v>53</v>
      </c>
      <c r="J419" s="12" t="s">
        <v>112</v>
      </c>
      <c r="K419" s="12" t="s">
        <v>893</v>
      </c>
      <c r="L419" s="10" t="s">
        <v>50</v>
      </c>
      <c r="M419" s="10" t="s">
        <v>50</v>
      </c>
      <c r="N419" s="10" t="s">
        <v>50</v>
      </c>
      <c r="O419" s="10" t="s">
        <v>50</v>
      </c>
      <c r="P419" s="7"/>
      <c r="Q419" s="13"/>
    </row>
    <row r="420" spans="1:18" ht="43.2" customHeight="1" x14ac:dyDescent="0.3">
      <c r="A420" s="7"/>
      <c r="B420" s="19">
        <v>417</v>
      </c>
      <c r="C420" s="12">
        <v>2015</v>
      </c>
      <c r="D420" s="12" t="s">
        <v>918</v>
      </c>
      <c r="E420" s="12" t="s">
        <v>919</v>
      </c>
      <c r="F420" s="12" t="s">
        <v>1757</v>
      </c>
      <c r="G420" s="12" t="s">
        <v>405</v>
      </c>
      <c r="H420" s="12" t="s">
        <v>53</v>
      </c>
      <c r="I420" s="15" t="s">
        <v>53</v>
      </c>
      <c r="J420" s="12" t="s">
        <v>112</v>
      </c>
      <c r="K420" s="12" t="s">
        <v>893</v>
      </c>
      <c r="L420" s="10" t="s">
        <v>50</v>
      </c>
      <c r="M420" s="10" t="s">
        <v>50</v>
      </c>
      <c r="N420" s="10" t="s">
        <v>50</v>
      </c>
      <c r="O420" s="10" t="s">
        <v>50</v>
      </c>
      <c r="P420" s="7"/>
      <c r="Q420" s="15"/>
    </row>
    <row r="421" spans="1:18" ht="43.2" customHeight="1" x14ac:dyDescent="0.3">
      <c r="A421" s="7"/>
      <c r="B421" s="19">
        <v>418</v>
      </c>
      <c r="C421" s="12">
        <v>2015</v>
      </c>
      <c r="D421" s="12" t="s">
        <v>11</v>
      </c>
      <c r="E421" s="12" t="s">
        <v>1025</v>
      </c>
      <c r="F421" s="12" t="s">
        <v>1758</v>
      </c>
      <c r="G421" s="12" t="s">
        <v>483</v>
      </c>
      <c r="H421" s="12" t="s">
        <v>812</v>
      </c>
      <c r="I421" s="15" t="s">
        <v>53</v>
      </c>
      <c r="J421" s="12" t="s">
        <v>112</v>
      </c>
      <c r="K421" s="12" t="s">
        <v>975</v>
      </c>
      <c r="L421" s="10" t="s">
        <v>112</v>
      </c>
      <c r="M421" s="10" t="s">
        <v>50</v>
      </c>
      <c r="N421" s="10" t="s">
        <v>50</v>
      </c>
      <c r="O421" s="10" t="s">
        <v>50</v>
      </c>
      <c r="P421" s="19"/>
      <c r="Q421" s="15"/>
    </row>
    <row r="422" spans="1:18" ht="43.2" customHeight="1" x14ac:dyDescent="0.3">
      <c r="A422" s="7"/>
      <c r="B422" s="19">
        <v>419</v>
      </c>
      <c r="C422" s="12">
        <v>2015</v>
      </c>
      <c r="D422" s="12" t="s">
        <v>13</v>
      </c>
      <c r="E422" s="12" t="s">
        <v>998</v>
      </c>
      <c r="F422" s="12" t="s">
        <v>1759</v>
      </c>
      <c r="G422" s="12" t="s">
        <v>484</v>
      </c>
      <c r="H422" s="12" t="s">
        <v>119</v>
      </c>
      <c r="I422" s="15" t="s">
        <v>999</v>
      </c>
      <c r="J422" s="12" t="s">
        <v>112</v>
      </c>
      <c r="K422" s="12" t="s">
        <v>975</v>
      </c>
      <c r="L422" s="10" t="s">
        <v>112</v>
      </c>
      <c r="M422" s="10" t="s">
        <v>50</v>
      </c>
      <c r="N422" s="10" t="s">
        <v>50</v>
      </c>
      <c r="O422" s="10" t="s">
        <v>50</v>
      </c>
      <c r="P422" s="19"/>
      <c r="Q422" s="7"/>
    </row>
    <row r="423" spans="1:18" ht="39.6" customHeight="1" x14ac:dyDescent="0.3">
      <c r="A423" s="7"/>
      <c r="B423" s="19">
        <v>420</v>
      </c>
      <c r="C423" s="19">
        <v>2015</v>
      </c>
      <c r="D423" s="19" t="s">
        <v>13</v>
      </c>
      <c r="E423" s="19" t="s">
        <v>16</v>
      </c>
      <c r="F423" s="19" t="s">
        <v>1760</v>
      </c>
      <c r="G423" s="19" t="s">
        <v>484</v>
      </c>
      <c r="H423" s="19" t="s">
        <v>14</v>
      </c>
      <c r="I423" s="19" t="s">
        <v>70</v>
      </c>
      <c r="J423" s="19" t="s">
        <v>112</v>
      </c>
      <c r="K423" s="19" t="s">
        <v>975</v>
      </c>
      <c r="L423" s="10" t="s">
        <v>112</v>
      </c>
      <c r="M423" s="10" t="s">
        <v>112</v>
      </c>
      <c r="N423" s="10" t="s">
        <v>50</v>
      </c>
      <c r="O423" s="10" t="s">
        <v>50</v>
      </c>
      <c r="P423" s="19" t="s">
        <v>112</v>
      </c>
      <c r="Q423" s="19"/>
    </row>
    <row r="424" spans="1:18" ht="28.8" customHeight="1" x14ac:dyDescent="0.3">
      <c r="A424" s="7"/>
      <c r="B424" s="19">
        <v>421</v>
      </c>
      <c r="C424" s="12">
        <v>2015</v>
      </c>
      <c r="D424" s="12" t="s">
        <v>1014</v>
      </c>
      <c r="E424" s="12" t="s">
        <v>1013</v>
      </c>
      <c r="F424" s="12" t="s">
        <v>1761</v>
      </c>
      <c r="G424" s="12" t="s">
        <v>484</v>
      </c>
      <c r="H424" s="12" t="s">
        <v>1015</v>
      </c>
      <c r="I424" s="15" t="s">
        <v>53</v>
      </c>
      <c r="J424" s="12" t="s">
        <v>112</v>
      </c>
      <c r="K424" s="12" t="s">
        <v>975</v>
      </c>
      <c r="L424" s="10" t="s">
        <v>112</v>
      </c>
      <c r="M424" s="10" t="s">
        <v>50</v>
      </c>
      <c r="N424" s="10" t="s">
        <v>50</v>
      </c>
      <c r="O424" s="10" t="s">
        <v>50</v>
      </c>
      <c r="P424" s="19"/>
      <c r="Q424" s="7"/>
    </row>
    <row r="425" spans="1:18" ht="43.2" customHeight="1" x14ac:dyDescent="0.3">
      <c r="A425" s="7"/>
      <c r="B425" s="19">
        <v>422</v>
      </c>
      <c r="C425" s="12">
        <v>2015</v>
      </c>
      <c r="D425" s="12" t="s">
        <v>909</v>
      </c>
      <c r="E425" s="19" t="s">
        <v>908</v>
      </c>
      <c r="F425" s="12" t="s">
        <v>1762</v>
      </c>
      <c r="G425" s="12" t="s">
        <v>478</v>
      </c>
      <c r="H425" s="19" t="s">
        <v>53</v>
      </c>
      <c r="I425" s="19" t="s">
        <v>53</v>
      </c>
      <c r="J425" s="12" t="s">
        <v>112</v>
      </c>
      <c r="K425" s="12" t="s">
        <v>893</v>
      </c>
      <c r="L425" s="10" t="s">
        <v>112</v>
      </c>
      <c r="M425" s="10" t="s">
        <v>2168</v>
      </c>
      <c r="N425" s="10" t="s">
        <v>2168</v>
      </c>
      <c r="O425" s="10" t="s">
        <v>2168</v>
      </c>
      <c r="P425" s="19"/>
      <c r="Q425" s="19"/>
    </row>
    <row r="426" spans="1:18" ht="57.6" customHeight="1" x14ac:dyDescent="0.3">
      <c r="A426" s="7"/>
      <c r="B426" s="19">
        <v>423</v>
      </c>
      <c r="C426" s="19">
        <v>2015</v>
      </c>
      <c r="D426" s="19" t="s">
        <v>22</v>
      </c>
      <c r="E426" s="19" t="s">
        <v>23</v>
      </c>
      <c r="F426" s="19" t="s">
        <v>1763</v>
      </c>
      <c r="G426" s="19" t="s">
        <v>484</v>
      </c>
      <c r="H426" s="19" t="s">
        <v>14</v>
      </c>
      <c r="I426" s="19" t="s">
        <v>75</v>
      </c>
      <c r="J426" s="19" t="s">
        <v>112</v>
      </c>
      <c r="K426" s="19" t="s">
        <v>441</v>
      </c>
      <c r="L426" s="10" t="s">
        <v>112</v>
      </c>
      <c r="M426" s="10" t="s">
        <v>112</v>
      </c>
      <c r="N426" s="10" t="s">
        <v>50</v>
      </c>
      <c r="O426" s="10" t="s">
        <v>50</v>
      </c>
      <c r="P426" s="19" t="s">
        <v>112</v>
      </c>
      <c r="Q426" s="19"/>
    </row>
    <row r="427" spans="1:18" ht="28.8" customHeight="1" x14ac:dyDescent="0.3">
      <c r="A427" s="7"/>
      <c r="B427" s="19">
        <v>424</v>
      </c>
      <c r="C427" s="12">
        <v>2015</v>
      </c>
      <c r="D427" s="12" t="s">
        <v>388</v>
      </c>
      <c r="E427" s="12" t="s">
        <v>391</v>
      </c>
      <c r="F427" s="12" t="s">
        <v>1764</v>
      </c>
      <c r="G427" s="12" t="s">
        <v>484</v>
      </c>
      <c r="H427" s="12" t="s">
        <v>389</v>
      </c>
      <c r="I427" s="13" t="s">
        <v>390</v>
      </c>
      <c r="J427" s="12" t="s">
        <v>112</v>
      </c>
      <c r="K427" s="12" t="s">
        <v>893</v>
      </c>
      <c r="L427" s="10" t="s">
        <v>50</v>
      </c>
      <c r="M427" s="10" t="s">
        <v>50</v>
      </c>
      <c r="N427" s="10" t="s">
        <v>50</v>
      </c>
      <c r="O427" s="10" t="s">
        <v>50</v>
      </c>
      <c r="P427" s="7"/>
      <c r="Q427" s="7"/>
    </row>
    <row r="428" spans="1:18" ht="43.2" customHeight="1" x14ac:dyDescent="0.3">
      <c r="A428" s="7"/>
      <c r="B428" s="19">
        <v>425</v>
      </c>
      <c r="C428" s="12">
        <v>2015</v>
      </c>
      <c r="D428" s="12" t="s">
        <v>934</v>
      </c>
      <c r="E428" s="12" t="s">
        <v>933</v>
      </c>
      <c r="F428" s="12" t="s">
        <v>1765</v>
      </c>
      <c r="G428" s="12" t="s">
        <v>484</v>
      </c>
      <c r="H428" s="12" t="s">
        <v>17</v>
      </c>
      <c r="I428" s="19" t="s">
        <v>935</v>
      </c>
      <c r="J428" s="12" t="s">
        <v>50</v>
      </c>
      <c r="K428" s="12" t="s">
        <v>893</v>
      </c>
      <c r="L428" s="10" t="s">
        <v>1430</v>
      </c>
      <c r="M428" s="10" t="s">
        <v>1430</v>
      </c>
      <c r="N428" s="10" t="s">
        <v>1430</v>
      </c>
      <c r="O428" s="10" t="s">
        <v>1430</v>
      </c>
      <c r="P428" s="19"/>
      <c r="Q428" s="19"/>
      <c r="R428" s="19"/>
    </row>
    <row r="429" spans="1:18" ht="43.2" customHeight="1" x14ac:dyDescent="0.3">
      <c r="A429" s="7"/>
      <c r="B429" s="19">
        <v>426</v>
      </c>
      <c r="C429" s="15">
        <v>2015</v>
      </c>
      <c r="D429" s="15" t="s">
        <v>1240</v>
      </c>
      <c r="E429" s="15" t="s">
        <v>1239</v>
      </c>
      <c r="F429" s="15" t="s">
        <v>1767</v>
      </c>
      <c r="G429" s="15" t="s">
        <v>483</v>
      </c>
      <c r="H429" s="15" t="s">
        <v>1241</v>
      </c>
      <c r="I429" s="19" t="s">
        <v>53</v>
      </c>
      <c r="J429" s="15" t="s">
        <v>112</v>
      </c>
      <c r="K429" s="15" t="s">
        <v>1050</v>
      </c>
      <c r="L429" s="10" t="s">
        <v>50</v>
      </c>
      <c r="M429" s="10" t="s">
        <v>50</v>
      </c>
      <c r="N429" s="10" t="s">
        <v>50</v>
      </c>
      <c r="O429" s="10" t="s">
        <v>50</v>
      </c>
      <c r="P429" s="15"/>
      <c r="Q429" s="19"/>
    </row>
    <row r="430" spans="1:18" ht="28.8" customHeight="1" x14ac:dyDescent="0.3">
      <c r="A430" s="7"/>
      <c r="B430" s="19">
        <v>427</v>
      </c>
      <c r="C430" s="12">
        <v>2015</v>
      </c>
      <c r="D430" s="12" t="s">
        <v>567</v>
      </c>
      <c r="E430" s="12" t="s">
        <v>566</v>
      </c>
      <c r="F430" s="12" t="s">
        <v>1768</v>
      </c>
      <c r="G430" s="12" t="s">
        <v>405</v>
      </c>
      <c r="H430" s="12" t="s">
        <v>53</v>
      </c>
      <c r="I430" s="19" t="s">
        <v>53</v>
      </c>
      <c r="J430" s="12" t="s">
        <v>112</v>
      </c>
      <c r="K430" s="12" t="s">
        <v>893</v>
      </c>
      <c r="L430" s="10" t="s">
        <v>112</v>
      </c>
      <c r="M430" s="10" t="s">
        <v>2168</v>
      </c>
      <c r="N430" s="10" t="s">
        <v>2168</v>
      </c>
      <c r="O430" s="10" t="s">
        <v>2168</v>
      </c>
      <c r="P430" s="7"/>
      <c r="Q430" s="7"/>
    </row>
    <row r="431" spans="1:18" ht="43.2" customHeight="1" x14ac:dyDescent="0.3">
      <c r="B431" s="19">
        <v>428</v>
      </c>
      <c r="C431" s="12">
        <v>2015</v>
      </c>
      <c r="D431" s="12" t="s">
        <v>1046</v>
      </c>
      <c r="E431" s="12" t="s">
        <v>1047</v>
      </c>
      <c r="F431" s="12" t="s">
        <v>1769</v>
      </c>
      <c r="G431" s="12" t="s">
        <v>484</v>
      </c>
      <c r="H431" s="12" t="s">
        <v>334</v>
      </c>
      <c r="I431" s="15" t="s">
        <v>1048</v>
      </c>
      <c r="J431" s="12" t="s">
        <v>112</v>
      </c>
      <c r="K431" s="12" t="s">
        <v>764</v>
      </c>
      <c r="L431" s="10" t="s">
        <v>50</v>
      </c>
      <c r="M431" s="10" t="s">
        <v>50</v>
      </c>
      <c r="N431" s="10" t="s">
        <v>50</v>
      </c>
      <c r="O431" s="10" t="s">
        <v>50</v>
      </c>
      <c r="P431" s="13"/>
      <c r="Q431" s="6"/>
    </row>
    <row r="432" spans="1:18" ht="43.2" customHeight="1" x14ac:dyDescent="0.3">
      <c r="B432" s="19">
        <v>429</v>
      </c>
      <c r="C432" s="19">
        <v>2015</v>
      </c>
      <c r="D432" s="19" t="s">
        <v>274</v>
      </c>
      <c r="E432" s="19" t="s">
        <v>273</v>
      </c>
      <c r="F432" s="19" t="s">
        <v>1770</v>
      </c>
      <c r="G432" s="19" t="s">
        <v>484</v>
      </c>
      <c r="H432" s="19" t="s">
        <v>120</v>
      </c>
      <c r="I432" s="19" t="s">
        <v>275</v>
      </c>
      <c r="J432" s="19" t="s">
        <v>112</v>
      </c>
      <c r="K432" s="19" t="s">
        <v>441</v>
      </c>
      <c r="L432" s="10" t="s">
        <v>112</v>
      </c>
      <c r="M432" s="10" t="s">
        <v>112</v>
      </c>
      <c r="N432" s="10" t="s">
        <v>112</v>
      </c>
      <c r="O432" s="10" t="s">
        <v>50</v>
      </c>
      <c r="P432" s="19" t="s">
        <v>112</v>
      </c>
      <c r="Q432" s="19" t="s">
        <v>1412</v>
      </c>
    </row>
    <row r="433" spans="1:18" ht="43.2" customHeight="1" x14ac:dyDescent="0.3">
      <c r="B433" s="19">
        <v>430</v>
      </c>
      <c r="C433" s="6">
        <v>2015</v>
      </c>
      <c r="D433" s="12" t="s">
        <v>444</v>
      </c>
      <c r="E433" s="12" t="s">
        <v>443</v>
      </c>
      <c r="F433" s="12" t="s">
        <v>1771</v>
      </c>
      <c r="G433" s="12" t="s">
        <v>484</v>
      </c>
      <c r="H433" s="12" t="s">
        <v>334</v>
      </c>
      <c r="I433" s="15" t="s">
        <v>445</v>
      </c>
      <c r="J433" s="12" t="s">
        <v>50</v>
      </c>
      <c r="K433" s="12" t="s">
        <v>893</v>
      </c>
      <c r="L433" s="10" t="s">
        <v>1430</v>
      </c>
      <c r="M433" s="10" t="s">
        <v>1430</v>
      </c>
      <c r="N433" s="10" t="s">
        <v>1430</v>
      </c>
      <c r="O433" s="10" t="s">
        <v>1430</v>
      </c>
      <c r="P433" s="19"/>
      <c r="Q433" s="8"/>
      <c r="R433" s="19"/>
    </row>
    <row r="434" spans="1:18" ht="43.2" customHeight="1" x14ac:dyDescent="0.3">
      <c r="B434" s="19">
        <v>431</v>
      </c>
      <c r="C434" s="6">
        <v>2015</v>
      </c>
      <c r="D434" s="12" t="s">
        <v>959</v>
      </c>
      <c r="E434" s="19" t="s">
        <v>956</v>
      </c>
      <c r="F434" s="12" t="s">
        <v>1772</v>
      </c>
      <c r="G434" s="12" t="s">
        <v>483</v>
      </c>
      <c r="H434" s="12" t="s">
        <v>958</v>
      </c>
      <c r="I434" s="15" t="s">
        <v>957</v>
      </c>
      <c r="J434" s="12" t="s">
        <v>112</v>
      </c>
      <c r="K434" s="12" t="s">
        <v>893</v>
      </c>
      <c r="L434" s="10" t="s">
        <v>112</v>
      </c>
      <c r="M434" s="10" t="s">
        <v>50</v>
      </c>
      <c r="N434" s="10" t="s">
        <v>50</v>
      </c>
      <c r="O434" s="10" t="s">
        <v>50</v>
      </c>
      <c r="P434" s="6"/>
      <c r="Q434" s="6"/>
    </row>
    <row r="435" spans="1:18" ht="43.2" customHeight="1" x14ac:dyDescent="0.3">
      <c r="A435" s="19"/>
      <c r="B435" s="19">
        <v>432</v>
      </c>
      <c r="C435" s="19">
        <v>2015</v>
      </c>
      <c r="D435" s="19" t="s">
        <v>954</v>
      </c>
      <c r="E435" s="19" t="s">
        <v>953</v>
      </c>
      <c r="F435" s="15" t="s">
        <v>1773</v>
      </c>
      <c r="G435" s="19" t="s">
        <v>483</v>
      </c>
      <c r="H435" s="19" t="s">
        <v>664</v>
      </c>
      <c r="I435" s="19" t="s">
        <v>952</v>
      </c>
      <c r="J435" s="19" t="s">
        <v>112</v>
      </c>
      <c r="K435" s="19" t="s">
        <v>893</v>
      </c>
      <c r="L435" s="10" t="s">
        <v>112</v>
      </c>
      <c r="M435" s="10" t="s">
        <v>50</v>
      </c>
      <c r="N435" s="10" t="s">
        <v>50</v>
      </c>
      <c r="O435" s="10" t="s">
        <v>50</v>
      </c>
      <c r="P435" s="19"/>
      <c r="Q435" s="19" t="s">
        <v>1424</v>
      </c>
    </row>
    <row r="436" spans="1:18" ht="43.2" customHeight="1" x14ac:dyDescent="0.3">
      <c r="A436" s="15"/>
      <c r="B436" s="19">
        <v>433</v>
      </c>
      <c r="C436" s="15">
        <v>2015</v>
      </c>
      <c r="D436" s="15" t="s">
        <v>869</v>
      </c>
      <c r="E436" s="19" t="s">
        <v>868</v>
      </c>
      <c r="F436" s="15" t="s">
        <v>1774</v>
      </c>
      <c r="G436" s="15" t="s">
        <v>483</v>
      </c>
      <c r="H436" s="15" t="s">
        <v>867</v>
      </c>
      <c r="I436" s="15" t="s">
        <v>53</v>
      </c>
      <c r="J436" s="15" t="s">
        <v>112</v>
      </c>
      <c r="K436" s="15" t="s">
        <v>893</v>
      </c>
      <c r="L436" s="10" t="s">
        <v>112</v>
      </c>
      <c r="M436" s="10" t="s">
        <v>50</v>
      </c>
      <c r="N436" s="10" t="s">
        <v>50</v>
      </c>
      <c r="O436" s="10" t="s">
        <v>50</v>
      </c>
      <c r="P436" s="19"/>
      <c r="Q436" s="19" t="s">
        <v>1415</v>
      </c>
    </row>
    <row r="437" spans="1:18" ht="43.2" customHeight="1" x14ac:dyDescent="0.3">
      <c r="A437" s="15"/>
      <c r="B437" s="19">
        <v>434</v>
      </c>
      <c r="C437" s="15">
        <v>2015</v>
      </c>
      <c r="D437" s="15" t="s">
        <v>951</v>
      </c>
      <c r="E437" s="19" t="s">
        <v>950</v>
      </c>
      <c r="F437" s="19" t="s">
        <v>1775</v>
      </c>
      <c r="G437" s="15" t="s">
        <v>478</v>
      </c>
      <c r="H437" s="15" t="s">
        <v>53</v>
      </c>
      <c r="I437" s="15" t="s">
        <v>53</v>
      </c>
      <c r="J437" s="15" t="s">
        <v>112</v>
      </c>
      <c r="K437" s="15" t="s">
        <v>893</v>
      </c>
      <c r="L437" s="10" t="s">
        <v>50</v>
      </c>
      <c r="M437" s="10" t="s">
        <v>50</v>
      </c>
      <c r="N437" s="10" t="s">
        <v>50</v>
      </c>
      <c r="O437" s="10" t="s">
        <v>50</v>
      </c>
      <c r="P437" s="15"/>
      <c r="Q437" s="15"/>
    </row>
    <row r="438" spans="1:18" ht="28.8" customHeight="1" x14ac:dyDescent="0.3">
      <c r="A438" s="15"/>
      <c r="B438" s="19">
        <v>435</v>
      </c>
      <c r="C438" s="15">
        <v>2015</v>
      </c>
      <c r="D438" s="15" t="s">
        <v>1284</v>
      </c>
      <c r="E438" s="15" t="s">
        <v>1283</v>
      </c>
      <c r="F438" s="15" t="s">
        <v>1776</v>
      </c>
      <c r="G438" s="15" t="s">
        <v>483</v>
      </c>
      <c r="H438" s="15" t="s">
        <v>958</v>
      </c>
      <c r="I438" s="19" t="s">
        <v>1286</v>
      </c>
      <c r="J438" s="15" t="s">
        <v>112</v>
      </c>
      <c r="K438" s="15" t="s">
        <v>1050</v>
      </c>
      <c r="L438" s="10" t="s">
        <v>50</v>
      </c>
      <c r="M438" s="10" t="s">
        <v>50</v>
      </c>
      <c r="N438" s="10" t="s">
        <v>50</v>
      </c>
      <c r="O438" s="10" t="s">
        <v>50</v>
      </c>
      <c r="P438" s="19"/>
      <c r="Q438" s="15"/>
    </row>
    <row r="439" spans="1:18" ht="43.2" customHeight="1" x14ac:dyDescent="0.3">
      <c r="A439" s="15"/>
      <c r="B439" s="19">
        <v>436</v>
      </c>
      <c r="C439" s="19">
        <v>2015</v>
      </c>
      <c r="D439" s="19" t="s">
        <v>1375</v>
      </c>
      <c r="E439" s="19" t="s">
        <v>1376</v>
      </c>
      <c r="F439" s="19" t="s">
        <v>1777</v>
      </c>
      <c r="G439" s="19" t="s">
        <v>483</v>
      </c>
      <c r="H439" s="19" t="s">
        <v>808</v>
      </c>
      <c r="I439" s="19" t="s">
        <v>53</v>
      </c>
      <c r="J439" s="19" t="s">
        <v>112</v>
      </c>
      <c r="K439" s="19" t="s">
        <v>764</v>
      </c>
      <c r="L439" s="10" t="s">
        <v>112</v>
      </c>
      <c r="M439" s="10" t="s">
        <v>50</v>
      </c>
      <c r="N439" s="10" t="s">
        <v>112</v>
      </c>
      <c r="O439" s="10" t="s">
        <v>50</v>
      </c>
      <c r="P439" s="19" t="s">
        <v>112</v>
      </c>
      <c r="Q439" s="19"/>
    </row>
    <row r="440" spans="1:18" ht="43.2" customHeight="1" x14ac:dyDescent="0.3">
      <c r="A440" s="15"/>
      <c r="B440" s="19">
        <v>437</v>
      </c>
      <c r="C440" s="15">
        <v>2015</v>
      </c>
      <c r="D440" s="15" t="s">
        <v>804</v>
      </c>
      <c r="E440" s="15" t="s">
        <v>802</v>
      </c>
      <c r="F440" s="15" t="s">
        <v>1778</v>
      </c>
      <c r="G440" s="15" t="s">
        <v>483</v>
      </c>
      <c r="H440" s="15" t="s">
        <v>664</v>
      </c>
      <c r="I440" s="15" t="s">
        <v>803</v>
      </c>
      <c r="J440" s="15" t="s">
        <v>112</v>
      </c>
      <c r="K440" s="15" t="s">
        <v>893</v>
      </c>
      <c r="L440" s="10" t="s">
        <v>112</v>
      </c>
      <c r="M440" s="10" t="s">
        <v>50</v>
      </c>
      <c r="N440" s="10" t="s">
        <v>50</v>
      </c>
      <c r="O440" s="10" t="s">
        <v>50</v>
      </c>
      <c r="P440" s="15"/>
      <c r="Q440" s="15"/>
    </row>
    <row r="441" spans="1:18" ht="43.2" customHeight="1" x14ac:dyDescent="0.3">
      <c r="A441" s="15"/>
      <c r="B441" s="19">
        <v>438</v>
      </c>
      <c r="C441" s="15">
        <v>2015</v>
      </c>
      <c r="D441" s="15" t="s">
        <v>696</v>
      </c>
      <c r="E441" s="15" t="s">
        <v>695</v>
      </c>
      <c r="F441" s="15" t="s">
        <v>1779</v>
      </c>
      <c r="G441" s="15" t="s">
        <v>483</v>
      </c>
      <c r="H441" s="15" t="s">
        <v>697</v>
      </c>
      <c r="I441" s="19" t="s">
        <v>53</v>
      </c>
      <c r="J441" s="15" t="s">
        <v>112</v>
      </c>
      <c r="K441" s="15" t="s">
        <v>893</v>
      </c>
      <c r="L441" s="10" t="s">
        <v>112</v>
      </c>
      <c r="M441" s="10" t="s">
        <v>50</v>
      </c>
      <c r="N441" s="10" t="s">
        <v>50</v>
      </c>
      <c r="O441" s="10" t="s">
        <v>50</v>
      </c>
      <c r="P441" s="15"/>
      <c r="Q441" s="15"/>
    </row>
    <row r="442" spans="1:18" ht="43.2" customHeight="1" x14ac:dyDescent="0.3">
      <c r="A442" s="15"/>
      <c r="B442" s="19">
        <v>439</v>
      </c>
      <c r="C442" s="15">
        <v>2015</v>
      </c>
      <c r="D442" s="15" t="s">
        <v>1281</v>
      </c>
      <c r="E442" s="19" t="s">
        <v>1280</v>
      </c>
      <c r="F442" s="15" t="s">
        <v>1780</v>
      </c>
      <c r="G442" s="15" t="s">
        <v>882</v>
      </c>
      <c r="H442" s="15" t="s">
        <v>1282</v>
      </c>
      <c r="I442" s="15" t="s">
        <v>53</v>
      </c>
      <c r="J442" s="15" t="s">
        <v>50</v>
      </c>
      <c r="K442" s="15" t="s">
        <v>1050</v>
      </c>
      <c r="L442" s="10" t="s">
        <v>1430</v>
      </c>
      <c r="M442" s="10" t="s">
        <v>1430</v>
      </c>
      <c r="N442" s="10" t="s">
        <v>1430</v>
      </c>
      <c r="O442" s="10" t="s">
        <v>1430</v>
      </c>
      <c r="P442" s="19"/>
      <c r="Q442" s="15"/>
    </row>
    <row r="443" spans="1:18" ht="28.8" customHeight="1" x14ac:dyDescent="0.3">
      <c r="A443" s="15"/>
      <c r="B443" s="19">
        <v>440</v>
      </c>
      <c r="C443" s="19">
        <v>2015</v>
      </c>
      <c r="D443" s="19" t="s">
        <v>1264</v>
      </c>
      <c r="E443" s="19" t="s">
        <v>1265</v>
      </c>
      <c r="F443" s="19" t="s">
        <v>1781</v>
      </c>
      <c r="G443" s="19" t="s">
        <v>483</v>
      </c>
      <c r="H443" s="19" t="s">
        <v>1266</v>
      </c>
      <c r="I443" s="19" t="s">
        <v>53</v>
      </c>
      <c r="J443" s="19" t="s">
        <v>112</v>
      </c>
      <c r="K443" s="19" t="s">
        <v>1050</v>
      </c>
      <c r="L443" s="10" t="s">
        <v>112</v>
      </c>
      <c r="M443" s="10" t="s">
        <v>112</v>
      </c>
      <c r="N443" s="10" t="s">
        <v>50</v>
      </c>
      <c r="O443" s="10" t="s">
        <v>50</v>
      </c>
      <c r="P443" s="19" t="s">
        <v>112</v>
      </c>
      <c r="Q443" s="19" t="s">
        <v>1374</v>
      </c>
    </row>
    <row r="444" spans="1:18" ht="30" customHeight="1" x14ac:dyDescent="0.3">
      <c r="A444" s="15"/>
      <c r="B444" s="19">
        <v>441</v>
      </c>
      <c r="C444" s="19">
        <v>2015</v>
      </c>
      <c r="D444" s="19" t="s">
        <v>466</v>
      </c>
      <c r="E444" s="19" t="s">
        <v>465</v>
      </c>
      <c r="F444" s="19" t="s">
        <v>1782</v>
      </c>
      <c r="G444" s="19" t="s">
        <v>484</v>
      </c>
      <c r="H444" s="19" t="s">
        <v>119</v>
      </c>
      <c r="I444" s="19" t="s">
        <v>467</v>
      </c>
      <c r="J444" s="19" t="s">
        <v>112</v>
      </c>
      <c r="K444" s="19" t="s">
        <v>893</v>
      </c>
      <c r="L444" s="10" t="s">
        <v>112</v>
      </c>
      <c r="M444" s="10" t="s">
        <v>112</v>
      </c>
      <c r="N444" s="10" t="s">
        <v>50</v>
      </c>
      <c r="O444" s="10" t="s">
        <v>50</v>
      </c>
      <c r="P444" s="19" t="s">
        <v>112</v>
      </c>
      <c r="Q444" s="19" t="s">
        <v>468</v>
      </c>
    </row>
    <row r="445" spans="1:18" ht="43.2" customHeight="1" x14ac:dyDescent="0.3">
      <c r="A445" s="15"/>
      <c r="B445" s="19">
        <v>442</v>
      </c>
      <c r="C445" s="15">
        <v>2015</v>
      </c>
      <c r="D445" s="15" t="s">
        <v>466</v>
      </c>
      <c r="E445" s="15" t="s">
        <v>494</v>
      </c>
      <c r="F445" s="15" t="s">
        <v>1783</v>
      </c>
      <c r="G445" s="15" t="s">
        <v>484</v>
      </c>
      <c r="H445" s="19" t="s">
        <v>119</v>
      </c>
      <c r="I445" s="19" t="s">
        <v>495</v>
      </c>
      <c r="J445" s="17" t="s">
        <v>112</v>
      </c>
      <c r="K445" s="15" t="s">
        <v>893</v>
      </c>
      <c r="L445" s="10" t="s">
        <v>112</v>
      </c>
      <c r="M445" s="10" t="s">
        <v>50</v>
      </c>
      <c r="N445" s="10" t="s">
        <v>50</v>
      </c>
      <c r="O445" s="10" t="s">
        <v>50</v>
      </c>
      <c r="P445" s="19"/>
      <c r="Q445" s="15"/>
    </row>
    <row r="446" spans="1:18" ht="28.8" customHeight="1" x14ac:dyDescent="0.3">
      <c r="A446" s="15"/>
      <c r="B446" s="19">
        <v>443</v>
      </c>
      <c r="C446" s="15">
        <v>2015</v>
      </c>
      <c r="D446" s="15" t="s">
        <v>26</v>
      </c>
      <c r="E446" s="19" t="s">
        <v>960</v>
      </c>
      <c r="F446" s="15" t="s">
        <v>1784</v>
      </c>
      <c r="G446" s="15" t="s">
        <v>483</v>
      </c>
      <c r="H446" s="15" t="s">
        <v>664</v>
      </c>
      <c r="I446" s="19" t="s">
        <v>53</v>
      </c>
      <c r="J446" s="17" t="s">
        <v>112</v>
      </c>
      <c r="K446" s="15" t="s">
        <v>893</v>
      </c>
      <c r="L446" s="10" t="s">
        <v>112</v>
      </c>
      <c r="M446" s="10" t="s">
        <v>50</v>
      </c>
      <c r="N446" s="10" t="s">
        <v>50</v>
      </c>
      <c r="O446" s="10" t="s">
        <v>112</v>
      </c>
      <c r="P446" s="19"/>
      <c r="Q446" s="15" t="s">
        <v>1424</v>
      </c>
    </row>
    <row r="447" spans="1:18" ht="28.8" customHeight="1" x14ac:dyDescent="0.3">
      <c r="A447" s="15"/>
      <c r="B447" s="19">
        <v>444</v>
      </c>
      <c r="C447" s="15">
        <v>2015</v>
      </c>
      <c r="D447" s="15" t="s">
        <v>26</v>
      </c>
      <c r="E447" s="19" t="s">
        <v>789</v>
      </c>
      <c r="F447" s="11" t="s">
        <v>1785</v>
      </c>
      <c r="G447" s="15" t="s">
        <v>483</v>
      </c>
      <c r="H447" s="19" t="s">
        <v>664</v>
      </c>
      <c r="I447" s="19" t="s">
        <v>790</v>
      </c>
      <c r="J447" s="17" t="s">
        <v>112</v>
      </c>
      <c r="K447" s="15" t="s">
        <v>893</v>
      </c>
      <c r="L447" s="10" t="s">
        <v>112</v>
      </c>
      <c r="M447" s="10" t="s">
        <v>50</v>
      </c>
      <c r="N447" s="10" t="s">
        <v>50</v>
      </c>
      <c r="O447" s="10" t="s">
        <v>112</v>
      </c>
      <c r="P447" s="19"/>
      <c r="Q447" s="15" t="s">
        <v>1424</v>
      </c>
    </row>
    <row r="448" spans="1:18" ht="28.8" customHeight="1" x14ac:dyDescent="0.3">
      <c r="A448" s="15"/>
      <c r="B448" s="19">
        <v>445</v>
      </c>
      <c r="C448" s="15">
        <v>2015</v>
      </c>
      <c r="D448" s="15" t="s">
        <v>774</v>
      </c>
      <c r="E448" s="15" t="s">
        <v>838</v>
      </c>
      <c r="F448" s="15" t="s">
        <v>1787</v>
      </c>
      <c r="G448" s="15" t="s">
        <v>483</v>
      </c>
      <c r="H448" s="15" t="s">
        <v>839</v>
      </c>
      <c r="I448" s="19" t="s">
        <v>53</v>
      </c>
      <c r="J448" s="17" t="s">
        <v>112</v>
      </c>
      <c r="K448" s="15" t="s">
        <v>893</v>
      </c>
      <c r="L448" s="10" t="s">
        <v>112</v>
      </c>
      <c r="M448" s="10" t="s">
        <v>50</v>
      </c>
      <c r="N448" s="10" t="s">
        <v>50</v>
      </c>
      <c r="O448" s="10" t="s">
        <v>50</v>
      </c>
      <c r="P448" s="19"/>
      <c r="Q448" s="15"/>
    </row>
    <row r="449" spans="1:18" ht="28.8" customHeight="1" x14ac:dyDescent="0.3">
      <c r="A449" s="15"/>
      <c r="B449" s="19">
        <v>446</v>
      </c>
      <c r="C449" s="15">
        <v>2015</v>
      </c>
      <c r="D449" s="15" t="s">
        <v>774</v>
      </c>
      <c r="E449" s="19" t="s">
        <v>773</v>
      </c>
      <c r="F449" s="19" t="s">
        <v>1786</v>
      </c>
      <c r="G449" s="15" t="s">
        <v>484</v>
      </c>
      <c r="H449" s="19" t="s">
        <v>776</v>
      </c>
      <c r="I449" s="15" t="s">
        <v>775</v>
      </c>
      <c r="J449" s="17" t="s">
        <v>112</v>
      </c>
      <c r="K449" s="15" t="s">
        <v>893</v>
      </c>
      <c r="L449" s="10" t="s">
        <v>112</v>
      </c>
      <c r="M449" s="10" t="s">
        <v>50</v>
      </c>
      <c r="N449" s="10" t="s">
        <v>50</v>
      </c>
      <c r="O449" s="10" t="s">
        <v>50</v>
      </c>
      <c r="P449" s="19"/>
      <c r="Q449" s="15"/>
    </row>
    <row r="450" spans="1:18" ht="28.8" customHeight="1" x14ac:dyDescent="0.3">
      <c r="A450" s="15"/>
      <c r="B450" s="19">
        <v>447</v>
      </c>
      <c r="C450" s="15">
        <v>2015</v>
      </c>
      <c r="D450" s="15" t="s">
        <v>923</v>
      </c>
      <c r="E450" s="15" t="s">
        <v>922</v>
      </c>
      <c r="F450" s="15" t="s">
        <v>1789</v>
      </c>
      <c r="G450" s="15" t="s">
        <v>483</v>
      </c>
      <c r="H450" s="19" t="s">
        <v>925</v>
      </c>
      <c r="I450" s="15" t="s">
        <v>924</v>
      </c>
      <c r="J450" s="17" t="s">
        <v>50</v>
      </c>
      <c r="K450" s="15" t="s">
        <v>893</v>
      </c>
      <c r="L450" s="10" t="s">
        <v>1430</v>
      </c>
      <c r="M450" s="10" t="s">
        <v>1430</v>
      </c>
      <c r="N450" s="10" t="s">
        <v>1430</v>
      </c>
      <c r="O450" s="10" t="s">
        <v>1430</v>
      </c>
      <c r="P450" s="19"/>
      <c r="Q450" s="19"/>
      <c r="R450" s="19"/>
    </row>
    <row r="451" spans="1:18" ht="28.8" customHeight="1" x14ac:dyDescent="0.3">
      <c r="A451" s="15"/>
      <c r="B451" s="19">
        <v>448</v>
      </c>
      <c r="C451" s="15">
        <v>2015</v>
      </c>
      <c r="D451" s="15" t="s">
        <v>966</v>
      </c>
      <c r="E451" s="15" t="s">
        <v>965</v>
      </c>
      <c r="F451" s="19" t="s">
        <v>1790</v>
      </c>
      <c r="G451" s="15" t="s">
        <v>483</v>
      </c>
      <c r="H451" s="15" t="s">
        <v>664</v>
      </c>
      <c r="I451" s="15" t="s">
        <v>967</v>
      </c>
      <c r="J451" s="17" t="s">
        <v>112</v>
      </c>
      <c r="K451" s="19" t="s">
        <v>893</v>
      </c>
      <c r="L451" s="10" t="s">
        <v>112</v>
      </c>
      <c r="M451" s="10" t="s">
        <v>50</v>
      </c>
      <c r="N451" s="10" t="s">
        <v>50</v>
      </c>
      <c r="O451" s="10" t="s">
        <v>50</v>
      </c>
      <c r="P451" s="19"/>
      <c r="Q451" s="15"/>
    </row>
    <row r="452" spans="1:18" ht="28.8" customHeight="1" x14ac:dyDescent="0.3">
      <c r="A452" s="15"/>
      <c r="B452" s="19">
        <v>449</v>
      </c>
      <c r="C452" s="15">
        <v>2015</v>
      </c>
      <c r="D452" s="15" t="s">
        <v>813</v>
      </c>
      <c r="E452" s="19" t="s">
        <v>811</v>
      </c>
      <c r="F452" s="15" t="s">
        <v>1791</v>
      </c>
      <c r="G452" s="15" t="s">
        <v>483</v>
      </c>
      <c r="H452" s="15" t="s">
        <v>812</v>
      </c>
      <c r="I452" s="15" t="s">
        <v>814</v>
      </c>
      <c r="J452" s="17" t="s">
        <v>112</v>
      </c>
      <c r="K452" s="19" t="s">
        <v>893</v>
      </c>
      <c r="L452" s="10" t="s">
        <v>112</v>
      </c>
      <c r="M452" s="10" t="s">
        <v>50</v>
      </c>
      <c r="N452" s="10" t="s">
        <v>50</v>
      </c>
      <c r="O452" s="10" t="s">
        <v>50</v>
      </c>
      <c r="P452" s="19"/>
      <c r="Q452" s="19"/>
    </row>
    <row r="453" spans="1:18" ht="28.8" customHeight="1" x14ac:dyDescent="0.3">
      <c r="A453" s="15"/>
      <c r="B453" s="19">
        <v>450</v>
      </c>
      <c r="C453" s="15">
        <v>2015</v>
      </c>
      <c r="D453" s="15" t="s">
        <v>1342</v>
      </c>
      <c r="E453" s="15" t="s">
        <v>1341</v>
      </c>
      <c r="F453" s="15" t="s">
        <v>1792</v>
      </c>
      <c r="G453" s="15" t="s">
        <v>405</v>
      </c>
      <c r="H453" s="19" t="s">
        <v>53</v>
      </c>
      <c r="I453" s="14" t="s">
        <v>53</v>
      </c>
      <c r="J453" s="17" t="s">
        <v>112</v>
      </c>
      <c r="K453" s="19" t="s">
        <v>1328</v>
      </c>
      <c r="L453" s="10" t="s">
        <v>50</v>
      </c>
      <c r="M453" s="10" t="s">
        <v>50</v>
      </c>
      <c r="N453" s="10" t="s">
        <v>50</v>
      </c>
      <c r="O453" s="10" t="s">
        <v>50</v>
      </c>
      <c r="P453" s="19"/>
      <c r="Q453" s="15"/>
    </row>
    <row r="454" spans="1:18" ht="28.8" customHeight="1" x14ac:dyDescent="0.3">
      <c r="A454" s="15"/>
      <c r="B454" s="19">
        <v>451</v>
      </c>
      <c r="C454" s="15">
        <v>2015</v>
      </c>
      <c r="D454" s="15" t="s">
        <v>920</v>
      </c>
      <c r="E454" s="15" t="s">
        <v>921</v>
      </c>
      <c r="F454" s="15" t="s">
        <v>1793</v>
      </c>
      <c r="G454" s="15" t="s">
        <v>405</v>
      </c>
      <c r="H454" s="19" t="s">
        <v>53</v>
      </c>
      <c r="I454" s="15" t="s">
        <v>53</v>
      </c>
      <c r="J454" s="17" t="s">
        <v>112</v>
      </c>
      <c r="K454" s="19" t="s">
        <v>893</v>
      </c>
      <c r="L454" s="10" t="s">
        <v>50</v>
      </c>
      <c r="M454" s="10" t="s">
        <v>50</v>
      </c>
      <c r="N454" s="10" t="s">
        <v>50</v>
      </c>
      <c r="O454" s="10" t="s">
        <v>50</v>
      </c>
      <c r="P454" s="19"/>
      <c r="Q454" s="15"/>
    </row>
    <row r="455" spans="1:18" ht="28.8" customHeight="1" x14ac:dyDescent="0.3">
      <c r="A455" s="15"/>
      <c r="B455" s="19">
        <v>452</v>
      </c>
      <c r="C455" s="15">
        <v>2015</v>
      </c>
      <c r="D455" s="15" t="s">
        <v>794</v>
      </c>
      <c r="E455" s="15" t="s">
        <v>793</v>
      </c>
      <c r="F455" s="15" t="s">
        <v>1794</v>
      </c>
      <c r="G455" s="15" t="s">
        <v>483</v>
      </c>
      <c r="H455" s="15" t="s">
        <v>795</v>
      </c>
      <c r="I455" s="15" t="s">
        <v>53</v>
      </c>
      <c r="J455" s="17" t="s">
        <v>112</v>
      </c>
      <c r="K455" s="19" t="s">
        <v>893</v>
      </c>
      <c r="L455" s="10" t="s">
        <v>50</v>
      </c>
      <c r="M455" s="10" t="s">
        <v>50</v>
      </c>
      <c r="N455" s="10" t="s">
        <v>50</v>
      </c>
      <c r="O455" s="10" t="s">
        <v>50</v>
      </c>
      <c r="P455" s="19"/>
      <c r="Q455" s="19"/>
    </row>
    <row r="456" spans="1:18" ht="28.8" customHeight="1" x14ac:dyDescent="0.3">
      <c r="A456" s="15"/>
      <c r="B456" s="19">
        <v>453</v>
      </c>
      <c r="C456" s="15">
        <v>2015</v>
      </c>
      <c r="D456" s="15" t="s">
        <v>945</v>
      </c>
      <c r="E456" s="15" t="s">
        <v>944</v>
      </c>
      <c r="F456" s="15" t="s">
        <v>1795</v>
      </c>
      <c r="G456" s="15" t="s">
        <v>483</v>
      </c>
      <c r="H456" s="15" t="s">
        <v>946</v>
      </c>
      <c r="I456" s="19" t="s">
        <v>53</v>
      </c>
      <c r="J456" s="17" t="s">
        <v>112</v>
      </c>
      <c r="K456" s="19" t="s">
        <v>893</v>
      </c>
      <c r="L456" s="10" t="s">
        <v>50</v>
      </c>
      <c r="M456" s="10" t="s">
        <v>50</v>
      </c>
      <c r="N456" s="10" t="s">
        <v>50</v>
      </c>
      <c r="O456" s="10" t="s">
        <v>50</v>
      </c>
      <c r="P456" s="19"/>
      <c r="Q456" s="15"/>
    </row>
    <row r="457" spans="1:18" ht="28.8" customHeight="1" x14ac:dyDescent="0.3">
      <c r="A457" s="15"/>
      <c r="B457" s="19">
        <v>454</v>
      </c>
      <c r="C457" s="15">
        <v>2016</v>
      </c>
      <c r="D457" s="15" t="s">
        <v>584</v>
      </c>
      <c r="E457" s="2" t="s">
        <v>583</v>
      </c>
      <c r="F457" s="15" t="s">
        <v>1796</v>
      </c>
      <c r="G457" s="15" t="s">
        <v>483</v>
      </c>
      <c r="H457" s="15" t="s">
        <v>520</v>
      </c>
      <c r="I457" s="15" t="s">
        <v>53</v>
      </c>
      <c r="J457" s="17" t="s">
        <v>112</v>
      </c>
      <c r="K457" s="19" t="s">
        <v>893</v>
      </c>
      <c r="L457" s="10" t="s">
        <v>112</v>
      </c>
      <c r="M457" s="10" t="s">
        <v>50</v>
      </c>
      <c r="N457" s="10" t="s">
        <v>50</v>
      </c>
      <c r="O457" s="10" t="s">
        <v>50</v>
      </c>
      <c r="P457" s="19"/>
      <c r="Q457" s="15"/>
    </row>
    <row r="458" spans="1:18" ht="28.8" customHeight="1" x14ac:dyDescent="0.3">
      <c r="A458" s="15"/>
      <c r="B458" s="19">
        <v>455</v>
      </c>
      <c r="C458" s="15">
        <v>2016</v>
      </c>
      <c r="D458" s="19" t="s">
        <v>2544</v>
      </c>
      <c r="E458" s="15" t="s">
        <v>2543</v>
      </c>
      <c r="F458" s="15" t="s">
        <v>2545</v>
      </c>
      <c r="G458" s="15" t="s">
        <v>483</v>
      </c>
      <c r="H458" s="15" t="s">
        <v>520</v>
      </c>
      <c r="I458" s="15" t="s">
        <v>53</v>
      </c>
      <c r="J458" s="17" t="s">
        <v>112</v>
      </c>
      <c r="K458" s="19" t="s">
        <v>2323</v>
      </c>
      <c r="L458" s="10" t="s">
        <v>50</v>
      </c>
      <c r="M458" s="10" t="s">
        <v>50</v>
      </c>
      <c r="N458" s="10" t="s">
        <v>50</v>
      </c>
      <c r="O458" s="10" t="s">
        <v>50</v>
      </c>
      <c r="P458" s="19"/>
    </row>
    <row r="459" spans="1:18" ht="28.8" customHeight="1" x14ac:dyDescent="0.3">
      <c r="A459" s="15"/>
      <c r="B459" s="19">
        <v>456</v>
      </c>
      <c r="C459" s="15">
        <v>2016</v>
      </c>
      <c r="D459" s="15" t="s">
        <v>102</v>
      </c>
      <c r="E459" s="15" t="s">
        <v>103</v>
      </c>
      <c r="F459" s="15" t="s">
        <v>1797</v>
      </c>
      <c r="G459" s="15" t="s">
        <v>484</v>
      </c>
      <c r="H459" s="15" t="s">
        <v>104</v>
      </c>
      <c r="I459" s="19" t="s">
        <v>105</v>
      </c>
      <c r="J459" s="17" t="s">
        <v>112</v>
      </c>
      <c r="K459" s="19" t="s">
        <v>441</v>
      </c>
      <c r="L459" s="10" t="s">
        <v>50</v>
      </c>
      <c r="M459" s="10" t="s">
        <v>50</v>
      </c>
      <c r="N459" s="10" t="s">
        <v>50</v>
      </c>
      <c r="O459" s="10" t="s">
        <v>50</v>
      </c>
      <c r="P459" s="19"/>
      <c r="Q459" s="15"/>
    </row>
    <row r="460" spans="1:18" ht="28.8" customHeight="1" x14ac:dyDescent="0.3">
      <c r="A460" s="15"/>
      <c r="B460" s="19">
        <v>457</v>
      </c>
      <c r="C460" s="15">
        <v>2016</v>
      </c>
      <c r="D460" s="15" t="s">
        <v>676</v>
      </c>
      <c r="E460" s="19" t="s">
        <v>675</v>
      </c>
      <c r="F460" s="15" t="s">
        <v>1799</v>
      </c>
      <c r="G460" s="15" t="s">
        <v>484</v>
      </c>
      <c r="H460" s="15" t="s">
        <v>17</v>
      </c>
      <c r="I460" s="15" t="s">
        <v>677</v>
      </c>
      <c r="J460" s="17" t="s">
        <v>112</v>
      </c>
      <c r="K460" s="15" t="s">
        <v>893</v>
      </c>
      <c r="L460" s="10" t="s">
        <v>112</v>
      </c>
      <c r="M460" s="10" t="s">
        <v>50</v>
      </c>
      <c r="N460" s="10" t="s">
        <v>50</v>
      </c>
      <c r="O460" s="10" t="s">
        <v>112</v>
      </c>
      <c r="P460" s="19"/>
      <c r="Q460" s="15"/>
      <c r="R460" s="19"/>
    </row>
    <row r="461" spans="1:18" ht="28.8" customHeight="1" x14ac:dyDescent="0.3">
      <c r="A461" s="15"/>
      <c r="B461" s="19">
        <v>458</v>
      </c>
      <c r="C461" s="15">
        <v>2016</v>
      </c>
      <c r="D461" s="15" t="s">
        <v>546</v>
      </c>
      <c r="E461" s="19" t="s">
        <v>621</v>
      </c>
      <c r="F461" s="19" t="s">
        <v>1800</v>
      </c>
      <c r="G461" s="15" t="s">
        <v>484</v>
      </c>
      <c r="H461" s="19" t="s">
        <v>623</v>
      </c>
      <c r="I461" s="15" t="s">
        <v>622</v>
      </c>
      <c r="J461" s="17" t="s">
        <v>50</v>
      </c>
      <c r="K461" s="19" t="s">
        <v>893</v>
      </c>
      <c r="L461" s="10" t="s">
        <v>1430</v>
      </c>
      <c r="M461" s="10" t="s">
        <v>1430</v>
      </c>
      <c r="N461" s="10" t="s">
        <v>1430</v>
      </c>
      <c r="O461" s="10" t="s">
        <v>1430</v>
      </c>
      <c r="P461" s="19"/>
      <c r="Q461" s="15"/>
      <c r="R461" s="19"/>
    </row>
    <row r="462" spans="1:18" ht="28.8" customHeight="1" x14ac:dyDescent="0.3">
      <c r="A462" s="15"/>
      <c r="B462" s="19">
        <v>459</v>
      </c>
      <c r="C462" s="15">
        <v>2016</v>
      </c>
      <c r="D462" s="15" t="s">
        <v>634</v>
      </c>
      <c r="E462" s="15" t="s">
        <v>633</v>
      </c>
      <c r="F462" s="15" t="s">
        <v>1801</v>
      </c>
      <c r="G462" s="15" t="s">
        <v>484</v>
      </c>
      <c r="H462" s="19" t="s">
        <v>375</v>
      </c>
      <c r="I462" s="15" t="s">
        <v>635</v>
      </c>
      <c r="J462" s="17" t="s">
        <v>112</v>
      </c>
      <c r="K462" s="19" t="s">
        <v>893</v>
      </c>
      <c r="L462" s="10" t="s">
        <v>112</v>
      </c>
      <c r="M462" s="10" t="s">
        <v>50</v>
      </c>
      <c r="N462" s="10" t="s">
        <v>50</v>
      </c>
      <c r="O462" s="10" t="s">
        <v>50</v>
      </c>
      <c r="P462" s="19"/>
      <c r="Q462" s="15"/>
    </row>
    <row r="463" spans="1:18" ht="28.8" customHeight="1" x14ac:dyDescent="0.3">
      <c r="A463" s="15"/>
      <c r="B463" s="19">
        <v>460</v>
      </c>
      <c r="C463" s="15">
        <v>2016</v>
      </c>
      <c r="D463" s="15" t="s">
        <v>563</v>
      </c>
      <c r="E463" s="19" t="s">
        <v>562</v>
      </c>
      <c r="F463" s="15" t="s">
        <v>1802</v>
      </c>
      <c r="G463" s="15" t="s">
        <v>484</v>
      </c>
      <c r="H463" s="19" t="s">
        <v>564</v>
      </c>
      <c r="I463" s="19" t="s">
        <v>565</v>
      </c>
      <c r="J463" s="19" t="s">
        <v>112</v>
      </c>
      <c r="K463" s="19" t="s">
        <v>893</v>
      </c>
      <c r="L463" s="10" t="s">
        <v>112</v>
      </c>
      <c r="M463" s="10" t="s">
        <v>50</v>
      </c>
      <c r="N463" s="10" t="s">
        <v>50</v>
      </c>
      <c r="O463" s="10" t="s">
        <v>50</v>
      </c>
      <c r="P463" s="19"/>
      <c r="Q463" s="15"/>
    </row>
    <row r="464" spans="1:18" ht="28.8" customHeight="1" x14ac:dyDescent="0.3">
      <c r="A464" s="15"/>
      <c r="B464" s="19">
        <v>461</v>
      </c>
      <c r="C464" s="15">
        <v>2016</v>
      </c>
      <c r="D464" s="15" t="s">
        <v>197</v>
      </c>
      <c r="E464" s="15" t="s">
        <v>198</v>
      </c>
      <c r="F464" s="15" t="s">
        <v>1803</v>
      </c>
      <c r="G464" s="15" t="s">
        <v>484</v>
      </c>
      <c r="H464" s="19" t="s">
        <v>200</v>
      </c>
      <c r="I464" s="19" t="s">
        <v>199</v>
      </c>
      <c r="J464" s="19" t="s">
        <v>112</v>
      </c>
      <c r="K464" s="19" t="s">
        <v>441</v>
      </c>
      <c r="L464" s="10" t="s">
        <v>112</v>
      </c>
      <c r="M464" s="10" t="s">
        <v>50</v>
      </c>
      <c r="N464" s="10" t="s">
        <v>50</v>
      </c>
      <c r="O464" s="10" t="s">
        <v>50</v>
      </c>
      <c r="P464" s="19"/>
      <c r="Q464" s="15"/>
    </row>
    <row r="465" spans="1:17" ht="28.8" customHeight="1" x14ac:dyDescent="0.3">
      <c r="A465" s="15"/>
      <c r="B465" s="19">
        <v>462</v>
      </c>
      <c r="C465" s="15">
        <v>2016</v>
      </c>
      <c r="D465" s="15" t="s">
        <v>707</v>
      </c>
      <c r="E465" s="15" t="s">
        <v>842</v>
      </c>
      <c r="F465" s="15" t="s">
        <v>1804</v>
      </c>
      <c r="G465" s="15" t="s">
        <v>484</v>
      </c>
      <c r="H465" s="15" t="s">
        <v>844</v>
      </c>
      <c r="I465" s="15" t="s">
        <v>843</v>
      </c>
      <c r="J465" s="17" t="s">
        <v>112</v>
      </c>
      <c r="K465" s="15" t="s">
        <v>893</v>
      </c>
      <c r="L465" s="10" t="s">
        <v>50</v>
      </c>
      <c r="M465" s="10" t="s">
        <v>50</v>
      </c>
      <c r="N465" s="10" t="s">
        <v>50</v>
      </c>
      <c r="O465" s="10" t="s">
        <v>50</v>
      </c>
      <c r="P465" s="19"/>
      <c r="Q465" s="15"/>
    </row>
    <row r="466" spans="1:17" ht="28.8" customHeight="1" x14ac:dyDescent="0.3">
      <c r="A466" s="15"/>
      <c r="B466" s="19">
        <v>463</v>
      </c>
      <c r="C466" s="15">
        <v>2016</v>
      </c>
      <c r="D466" s="15" t="s">
        <v>2538</v>
      </c>
      <c r="E466" s="2" t="s">
        <v>2537</v>
      </c>
      <c r="F466" s="15" t="s">
        <v>2539</v>
      </c>
      <c r="G466" s="15" t="s">
        <v>483</v>
      </c>
      <c r="H466" s="19" t="s">
        <v>520</v>
      </c>
      <c r="I466" s="19" t="s">
        <v>53</v>
      </c>
      <c r="J466" s="19" t="s">
        <v>112</v>
      </c>
      <c r="K466" s="19" t="s">
        <v>2323</v>
      </c>
      <c r="L466" s="10" t="s">
        <v>112</v>
      </c>
      <c r="M466" s="10" t="s">
        <v>50</v>
      </c>
      <c r="N466" s="10" t="s">
        <v>50</v>
      </c>
      <c r="O466" s="10" t="s">
        <v>50</v>
      </c>
      <c r="P466" s="19"/>
    </row>
    <row r="467" spans="1:17" ht="28.8" customHeight="1" x14ac:dyDescent="0.3">
      <c r="A467" s="15"/>
      <c r="B467" s="19">
        <v>464</v>
      </c>
      <c r="C467" s="15">
        <v>2016</v>
      </c>
      <c r="D467" s="15" t="s">
        <v>884</v>
      </c>
      <c r="E467" s="15" t="s">
        <v>883</v>
      </c>
      <c r="F467" s="15" t="s">
        <v>1805</v>
      </c>
      <c r="G467" s="15" t="s">
        <v>483</v>
      </c>
      <c r="H467" s="19" t="s">
        <v>885</v>
      </c>
      <c r="I467" s="19" t="s">
        <v>53</v>
      </c>
      <c r="J467" s="19" t="s">
        <v>112</v>
      </c>
      <c r="K467" s="19" t="s">
        <v>893</v>
      </c>
      <c r="L467" s="10" t="s">
        <v>112</v>
      </c>
      <c r="M467" s="10" t="s">
        <v>50</v>
      </c>
      <c r="N467" s="10" t="s">
        <v>50</v>
      </c>
      <c r="O467" s="10" t="s">
        <v>50</v>
      </c>
      <c r="P467" s="19"/>
      <c r="Q467" s="15"/>
    </row>
    <row r="468" spans="1:17" ht="39.6" customHeight="1" x14ac:dyDescent="0.3">
      <c r="A468" s="15"/>
      <c r="B468" s="19">
        <v>465</v>
      </c>
      <c r="C468" s="19">
        <v>2016</v>
      </c>
      <c r="D468" s="19" t="s">
        <v>915</v>
      </c>
      <c r="E468" s="19" t="s">
        <v>914</v>
      </c>
      <c r="F468" s="19" t="s">
        <v>1662</v>
      </c>
      <c r="G468" s="19" t="s">
        <v>484</v>
      </c>
      <c r="H468" s="19" t="s">
        <v>917</v>
      </c>
      <c r="I468" s="19" t="s">
        <v>916</v>
      </c>
      <c r="J468" s="19" t="s">
        <v>112</v>
      </c>
      <c r="K468" s="19" t="s">
        <v>893</v>
      </c>
      <c r="L468" s="10" t="s">
        <v>50</v>
      </c>
      <c r="M468" s="10" t="s">
        <v>50</v>
      </c>
      <c r="N468" s="10" t="s">
        <v>50</v>
      </c>
      <c r="O468" s="10" t="s">
        <v>50</v>
      </c>
      <c r="P468" s="19"/>
      <c r="Q468" s="19"/>
    </row>
    <row r="469" spans="1:17" ht="28.8" customHeight="1" x14ac:dyDescent="0.3">
      <c r="A469" s="15"/>
      <c r="B469" s="19">
        <v>466</v>
      </c>
      <c r="C469" s="19">
        <v>2016</v>
      </c>
      <c r="D469" s="19" t="s">
        <v>18</v>
      </c>
      <c r="E469" s="19" t="s">
        <v>19</v>
      </c>
      <c r="F469" s="19" t="s">
        <v>1806</v>
      </c>
      <c r="G469" s="19" t="s">
        <v>483</v>
      </c>
      <c r="H469" s="19" t="s">
        <v>20</v>
      </c>
      <c r="I469" s="19" t="s">
        <v>53</v>
      </c>
      <c r="J469" s="19" t="s">
        <v>112</v>
      </c>
      <c r="K469" s="19" t="s">
        <v>893</v>
      </c>
      <c r="L469" s="10" t="s">
        <v>112</v>
      </c>
      <c r="M469" s="10" t="s">
        <v>112</v>
      </c>
      <c r="N469" s="10" t="s">
        <v>50</v>
      </c>
      <c r="O469" s="10" t="s">
        <v>50</v>
      </c>
      <c r="P469" s="19" t="s">
        <v>112</v>
      </c>
      <c r="Q469" s="19"/>
    </row>
    <row r="470" spans="1:17" ht="28.8" customHeight="1" x14ac:dyDescent="0.3">
      <c r="A470" s="15"/>
      <c r="B470" s="19">
        <v>467</v>
      </c>
      <c r="C470" s="15">
        <v>2016</v>
      </c>
      <c r="D470" s="15" t="s">
        <v>2530</v>
      </c>
      <c r="E470" s="2" t="s">
        <v>2528</v>
      </c>
      <c r="F470" s="15" t="s">
        <v>2529</v>
      </c>
      <c r="G470" s="15" t="s">
        <v>483</v>
      </c>
      <c r="H470" s="19" t="s">
        <v>520</v>
      </c>
      <c r="I470" s="19" t="s">
        <v>53</v>
      </c>
      <c r="J470" s="19" t="s">
        <v>112</v>
      </c>
      <c r="K470" s="19" t="s">
        <v>2323</v>
      </c>
      <c r="L470" s="10" t="s">
        <v>112</v>
      </c>
      <c r="M470" s="10" t="s">
        <v>50</v>
      </c>
      <c r="N470" s="10" t="s">
        <v>50</v>
      </c>
      <c r="O470" s="10" t="s">
        <v>112</v>
      </c>
      <c r="P470" s="19"/>
      <c r="Q470" s="15"/>
    </row>
    <row r="471" spans="1:17" ht="28.8" customHeight="1" x14ac:dyDescent="0.3">
      <c r="A471" s="15"/>
      <c r="B471" s="19">
        <v>468</v>
      </c>
      <c r="C471" s="15">
        <v>2016</v>
      </c>
      <c r="D471" s="15" t="s">
        <v>137</v>
      </c>
      <c r="E471" s="15" t="s">
        <v>136</v>
      </c>
      <c r="F471" s="15" t="s">
        <v>1807</v>
      </c>
      <c r="G471" s="15" t="s">
        <v>484</v>
      </c>
      <c r="H471" s="19" t="s">
        <v>110</v>
      </c>
      <c r="I471" s="19" t="s">
        <v>138</v>
      </c>
      <c r="J471" s="19" t="s">
        <v>112</v>
      </c>
      <c r="K471" s="19" t="s">
        <v>441</v>
      </c>
      <c r="L471" s="10" t="s">
        <v>112</v>
      </c>
      <c r="M471" s="10" t="s">
        <v>50</v>
      </c>
      <c r="N471" s="10" t="s">
        <v>50</v>
      </c>
      <c r="O471" s="10" t="s">
        <v>112</v>
      </c>
      <c r="P471" s="19"/>
      <c r="Q471" s="15" t="s">
        <v>536</v>
      </c>
    </row>
    <row r="472" spans="1:17" ht="28.8" customHeight="1" x14ac:dyDescent="0.3">
      <c r="A472" s="15"/>
      <c r="B472" s="19">
        <v>469</v>
      </c>
      <c r="C472" s="15">
        <v>2016</v>
      </c>
      <c r="D472" s="15" t="s">
        <v>137</v>
      </c>
      <c r="E472" s="15" t="s">
        <v>150</v>
      </c>
      <c r="F472" s="15" t="s">
        <v>1808</v>
      </c>
      <c r="G472" s="15" t="s">
        <v>484</v>
      </c>
      <c r="H472" s="19" t="s">
        <v>119</v>
      </c>
      <c r="I472" s="19" t="s">
        <v>151</v>
      </c>
      <c r="J472" s="19" t="s">
        <v>112</v>
      </c>
      <c r="K472" s="19" t="s">
        <v>441</v>
      </c>
      <c r="L472" s="10" t="s">
        <v>112</v>
      </c>
      <c r="M472" s="10" t="s">
        <v>50</v>
      </c>
      <c r="N472" s="10" t="s">
        <v>50</v>
      </c>
      <c r="O472" s="10" t="s">
        <v>112</v>
      </c>
      <c r="P472" s="19"/>
      <c r="Q472" s="19" t="s">
        <v>536</v>
      </c>
    </row>
    <row r="473" spans="1:17" ht="28.8" customHeight="1" x14ac:dyDescent="0.3">
      <c r="A473" s="15"/>
      <c r="B473" s="19">
        <v>470</v>
      </c>
      <c r="C473" s="15">
        <v>2016</v>
      </c>
      <c r="D473" s="15" t="s">
        <v>205</v>
      </c>
      <c r="E473" s="15" t="s">
        <v>204</v>
      </c>
      <c r="F473" s="15" t="s">
        <v>1809</v>
      </c>
      <c r="G473" s="15" t="s">
        <v>484</v>
      </c>
      <c r="H473" s="19" t="s">
        <v>206</v>
      </c>
      <c r="I473" s="19" t="s">
        <v>207</v>
      </c>
      <c r="J473" s="19" t="s">
        <v>112</v>
      </c>
      <c r="K473" s="19" t="s">
        <v>441</v>
      </c>
      <c r="L473" s="10" t="s">
        <v>112</v>
      </c>
      <c r="M473" s="10" t="s">
        <v>50</v>
      </c>
      <c r="N473" s="10" t="s">
        <v>50</v>
      </c>
      <c r="O473" s="10" t="s">
        <v>50</v>
      </c>
      <c r="P473" s="19"/>
      <c r="Q473" s="15"/>
    </row>
    <row r="474" spans="1:17" ht="28.8" customHeight="1" x14ac:dyDescent="0.3">
      <c r="A474" s="15"/>
      <c r="B474" s="19">
        <v>471</v>
      </c>
      <c r="C474" s="19">
        <v>2016</v>
      </c>
      <c r="D474" s="19" t="s">
        <v>205</v>
      </c>
      <c r="E474" s="19" t="s">
        <v>947</v>
      </c>
      <c r="F474" s="19" t="s">
        <v>1554</v>
      </c>
      <c r="G474" s="19" t="s">
        <v>484</v>
      </c>
      <c r="H474" s="19" t="s">
        <v>17</v>
      </c>
      <c r="I474" s="19" t="s">
        <v>948</v>
      </c>
      <c r="J474" s="19" t="s">
        <v>112</v>
      </c>
      <c r="K474" s="19" t="s">
        <v>893</v>
      </c>
      <c r="L474" s="10" t="s">
        <v>112</v>
      </c>
      <c r="M474" s="10" t="s">
        <v>112</v>
      </c>
      <c r="N474" s="10" t="s">
        <v>112</v>
      </c>
      <c r="O474" s="10" t="s">
        <v>50</v>
      </c>
      <c r="P474" s="19" t="s">
        <v>112</v>
      </c>
      <c r="Q474" s="19" t="s">
        <v>1401</v>
      </c>
    </row>
    <row r="475" spans="1:17" ht="28.8" customHeight="1" x14ac:dyDescent="0.3">
      <c r="A475" s="15"/>
      <c r="B475" s="19">
        <v>472</v>
      </c>
      <c r="C475" s="15">
        <v>2016</v>
      </c>
      <c r="D475" s="15" t="s">
        <v>694</v>
      </c>
      <c r="E475" s="15" t="s">
        <v>693</v>
      </c>
      <c r="F475" s="15" t="s">
        <v>1810</v>
      </c>
      <c r="G475" s="15" t="s">
        <v>484</v>
      </c>
      <c r="H475" s="19" t="s">
        <v>15</v>
      </c>
      <c r="I475" s="19" t="s">
        <v>53</v>
      </c>
      <c r="J475" s="19" t="s">
        <v>112</v>
      </c>
      <c r="K475" s="19" t="s">
        <v>893</v>
      </c>
      <c r="L475" s="10" t="s">
        <v>112</v>
      </c>
      <c r="M475" s="10" t="s">
        <v>50</v>
      </c>
      <c r="N475" s="10" t="s">
        <v>50</v>
      </c>
      <c r="O475" s="10" t="s">
        <v>50</v>
      </c>
      <c r="P475" s="19"/>
      <c r="Q475" s="15"/>
    </row>
    <row r="476" spans="1:17" ht="28.8" customHeight="1" x14ac:dyDescent="0.3">
      <c r="A476" s="15"/>
      <c r="B476" s="19">
        <v>473</v>
      </c>
      <c r="C476" s="15">
        <v>2016</v>
      </c>
      <c r="D476" s="15" t="s">
        <v>202</v>
      </c>
      <c r="E476" s="19" t="s">
        <v>201</v>
      </c>
      <c r="F476" s="15" t="s">
        <v>1811</v>
      </c>
      <c r="G476" s="15" t="s">
        <v>484</v>
      </c>
      <c r="H476" s="19" t="s">
        <v>14</v>
      </c>
      <c r="I476" s="19" t="s">
        <v>203</v>
      </c>
      <c r="J476" s="19" t="s">
        <v>112</v>
      </c>
      <c r="K476" s="19" t="s">
        <v>441</v>
      </c>
      <c r="L476" s="10" t="s">
        <v>50</v>
      </c>
      <c r="M476" s="10" t="s">
        <v>50</v>
      </c>
      <c r="N476" s="10" t="s">
        <v>50</v>
      </c>
      <c r="O476" s="10" t="s">
        <v>50</v>
      </c>
      <c r="P476" s="19"/>
      <c r="Q476" s="15" t="s">
        <v>246</v>
      </c>
    </row>
    <row r="477" spans="1:17" ht="28.8" customHeight="1" x14ac:dyDescent="0.3">
      <c r="A477" s="15"/>
      <c r="B477" s="19">
        <v>474</v>
      </c>
      <c r="C477" s="15">
        <v>2016</v>
      </c>
      <c r="D477" s="15" t="s">
        <v>2053</v>
      </c>
      <c r="E477" s="15" t="s">
        <v>2580</v>
      </c>
      <c r="F477" s="15" t="s">
        <v>2581</v>
      </c>
      <c r="G477" s="15" t="s">
        <v>483</v>
      </c>
      <c r="H477" s="19" t="s">
        <v>2582</v>
      </c>
      <c r="I477" s="19" t="s">
        <v>53</v>
      </c>
      <c r="J477" s="19" t="s">
        <v>112</v>
      </c>
      <c r="K477" s="19" t="s">
        <v>2583</v>
      </c>
      <c r="L477" s="10" t="s">
        <v>112</v>
      </c>
      <c r="M477" s="10" t="s">
        <v>50</v>
      </c>
      <c r="N477" s="10" t="s">
        <v>50</v>
      </c>
      <c r="O477" s="10" t="s">
        <v>112</v>
      </c>
      <c r="P477" s="19"/>
    </row>
    <row r="478" spans="1:17" ht="28.8" customHeight="1" x14ac:dyDescent="0.3">
      <c r="A478" s="15"/>
      <c r="B478" s="19">
        <v>475</v>
      </c>
      <c r="C478" s="15">
        <v>2016</v>
      </c>
      <c r="D478" s="15" t="s">
        <v>1110</v>
      </c>
      <c r="E478" s="19" t="s">
        <v>1109</v>
      </c>
      <c r="F478" s="15" t="s">
        <v>1812</v>
      </c>
      <c r="G478" s="15" t="s">
        <v>435</v>
      </c>
      <c r="H478" s="19" t="s">
        <v>1111</v>
      </c>
      <c r="I478" s="19" t="s">
        <v>1112</v>
      </c>
      <c r="J478" s="19" t="s">
        <v>112</v>
      </c>
      <c r="K478" s="19" t="s">
        <v>1050</v>
      </c>
      <c r="L478" s="10" t="s">
        <v>112</v>
      </c>
      <c r="M478" s="10" t="s">
        <v>50</v>
      </c>
      <c r="N478" s="10" t="s">
        <v>50</v>
      </c>
      <c r="O478" s="10" t="s">
        <v>50</v>
      </c>
      <c r="P478" s="19"/>
      <c r="Q478" s="15"/>
    </row>
    <row r="479" spans="1:17" ht="28.8" customHeight="1" x14ac:dyDescent="0.3">
      <c r="A479" s="15"/>
      <c r="B479" s="19">
        <v>476</v>
      </c>
      <c r="C479" s="19">
        <v>2016</v>
      </c>
      <c r="D479" s="19" t="s">
        <v>4</v>
      </c>
      <c r="E479" s="19" t="s">
        <v>3</v>
      </c>
      <c r="F479" s="19" t="s">
        <v>1813</v>
      </c>
      <c r="G479" s="19" t="s">
        <v>484</v>
      </c>
      <c r="H479" s="19" t="s">
        <v>17</v>
      </c>
      <c r="I479" s="19" t="s">
        <v>1024</v>
      </c>
      <c r="J479" s="19" t="s">
        <v>112</v>
      </c>
      <c r="K479" s="19" t="s">
        <v>975</v>
      </c>
      <c r="L479" s="10" t="s">
        <v>112</v>
      </c>
      <c r="M479" s="10" t="s">
        <v>112</v>
      </c>
      <c r="N479" s="10" t="s">
        <v>50</v>
      </c>
      <c r="O479" s="10" t="s">
        <v>50</v>
      </c>
      <c r="P479" s="19" t="s">
        <v>112</v>
      </c>
      <c r="Q479" s="19"/>
    </row>
    <row r="480" spans="1:17" ht="28.8" customHeight="1" x14ac:dyDescent="0.3">
      <c r="A480" s="15"/>
      <c r="B480" s="19">
        <v>477</v>
      </c>
      <c r="C480" s="15">
        <v>2016</v>
      </c>
      <c r="D480" s="15" t="s">
        <v>11</v>
      </c>
      <c r="E480" s="15" t="s">
        <v>1026</v>
      </c>
      <c r="F480" s="15" t="s">
        <v>1814</v>
      </c>
      <c r="G480" s="15" t="s">
        <v>484</v>
      </c>
      <c r="H480" s="19" t="s">
        <v>1028</v>
      </c>
      <c r="I480" s="19" t="s">
        <v>1027</v>
      </c>
      <c r="J480" s="19" t="s">
        <v>112</v>
      </c>
      <c r="K480" s="19" t="s">
        <v>975</v>
      </c>
      <c r="L480" s="10" t="s">
        <v>112</v>
      </c>
      <c r="M480" s="10" t="s">
        <v>50</v>
      </c>
      <c r="N480" s="10" t="s">
        <v>50</v>
      </c>
      <c r="O480" s="10" t="s">
        <v>50</v>
      </c>
      <c r="P480" s="19"/>
      <c r="Q480" s="15"/>
    </row>
    <row r="481" spans="1:18" ht="28.8" customHeight="1" x14ac:dyDescent="0.3">
      <c r="A481" s="15"/>
      <c r="B481" s="19">
        <v>478</v>
      </c>
      <c r="C481" s="15">
        <v>2016</v>
      </c>
      <c r="D481" s="15" t="s">
        <v>13</v>
      </c>
      <c r="E481" s="2" t="s">
        <v>1021</v>
      </c>
      <c r="F481" s="15" t="s">
        <v>1815</v>
      </c>
      <c r="G481" s="15" t="s">
        <v>483</v>
      </c>
      <c r="H481" s="19" t="s">
        <v>520</v>
      </c>
      <c r="I481" s="19" t="s">
        <v>53</v>
      </c>
      <c r="J481" s="19" t="s">
        <v>112</v>
      </c>
      <c r="K481" s="19" t="s">
        <v>975</v>
      </c>
      <c r="L481" s="10" t="s">
        <v>112</v>
      </c>
      <c r="M481" s="10" t="s">
        <v>50</v>
      </c>
      <c r="N481" s="10" t="s">
        <v>50</v>
      </c>
      <c r="O481" s="10" t="s">
        <v>50</v>
      </c>
      <c r="P481" s="19"/>
      <c r="Q481" s="15"/>
    </row>
    <row r="482" spans="1:18" ht="28.8" customHeight="1" x14ac:dyDescent="0.3">
      <c r="A482" s="15"/>
      <c r="B482" s="19">
        <v>479</v>
      </c>
      <c r="C482" s="15">
        <v>2016</v>
      </c>
      <c r="D482" s="15" t="s">
        <v>994</v>
      </c>
      <c r="E482" s="15" t="s">
        <v>993</v>
      </c>
      <c r="F482" s="15" t="s">
        <v>1816</v>
      </c>
      <c r="G482" s="15" t="s">
        <v>484</v>
      </c>
      <c r="H482" s="19" t="s">
        <v>119</v>
      </c>
      <c r="I482" s="19" t="s">
        <v>995</v>
      </c>
      <c r="J482" s="19" t="s">
        <v>112</v>
      </c>
      <c r="K482" s="19" t="s">
        <v>975</v>
      </c>
      <c r="L482" s="10" t="s">
        <v>112</v>
      </c>
      <c r="M482" s="10" t="s">
        <v>50</v>
      </c>
      <c r="N482" s="10" t="s">
        <v>50</v>
      </c>
      <c r="O482" s="10" t="s">
        <v>50</v>
      </c>
      <c r="P482" s="19"/>
      <c r="Q482" s="15"/>
    </row>
    <row r="483" spans="1:18" ht="28.8" customHeight="1" x14ac:dyDescent="0.3">
      <c r="A483" s="15"/>
      <c r="B483" s="19">
        <v>480</v>
      </c>
      <c r="C483" s="15">
        <v>2016</v>
      </c>
      <c r="D483" s="15" t="s">
        <v>679</v>
      </c>
      <c r="E483" s="15" t="s">
        <v>678</v>
      </c>
      <c r="F483" s="15" t="s">
        <v>1817</v>
      </c>
      <c r="G483" s="15" t="s">
        <v>478</v>
      </c>
      <c r="H483" s="19" t="s">
        <v>53</v>
      </c>
      <c r="I483" s="19" t="s">
        <v>53</v>
      </c>
      <c r="J483" s="19" t="s">
        <v>112</v>
      </c>
      <c r="K483" s="19" t="s">
        <v>893</v>
      </c>
      <c r="L483" s="10" t="s">
        <v>50</v>
      </c>
      <c r="M483" s="10" t="s">
        <v>50</v>
      </c>
      <c r="N483" s="10" t="s">
        <v>50</v>
      </c>
      <c r="O483" s="10" t="s">
        <v>50</v>
      </c>
      <c r="P483" s="19"/>
      <c r="Q483" s="15"/>
    </row>
    <row r="484" spans="1:18" ht="28.8" customHeight="1" x14ac:dyDescent="0.3">
      <c r="A484" s="15"/>
      <c r="B484" s="19">
        <v>481</v>
      </c>
      <c r="C484" s="15">
        <v>2016</v>
      </c>
      <c r="D484" s="15" t="s">
        <v>1274</v>
      </c>
      <c r="E484" s="15" t="s">
        <v>1273</v>
      </c>
      <c r="F484" s="15" t="s">
        <v>1818</v>
      </c>
      <c r="G484" s="15" t="s">
        <v>405</v>
      </c>
      <c r="H484" s="19" t="s">
        <v>53</v>
      </c>
      <c r="I484" s="19" t="s">
        <v>53</v>
      </c>
      <c r="J484" s="19" t="s">
        <v>112</v>
      </c>
      <c r="K484" s="19" t="s">
        <v>1050</v>
      </c>
      <c r="L484" s="10" t="s">
        <v>50</v>
      </c>
      <c r="M484" s="10" t="s">
        <v>50</v>
      </c>
      <c r="N484" s="10" t="s">
        <v>50</v>
      </c>
      <c r="O484" s="10" t="s">
        <v>50</v>
      </c>
      <c r="P484" s="19"/>
      <c r="Q484" s="15"/>
    </row>
    <row r="485" spans="1:18" ht="28.8" customHeight="1" x14ac:dyDescent="0.3">
      <c r="A485" s="15"/>
      <c r="B485" s="19">
        <v>482</v>
      </c>
      <c r="C485" s="19">
        <v>2016</v>
      </c>
      <c r="D485" s="19" t="s">
        <v>2533</v>
      </c>
      <c r="E485" s="2" t="s">
        <v>2534</v>
      </c>
      <c r="F485" s="19" t="s">
        <v>2535</v>
      </c>
      <c r="G485" s="19" t="s">
        <v>483</v>
      </c>
      <c r="H485" s="19" t="s">
        <v>520</v>
      </c>
      <c r="I485" s="19" t="s">
        <v>53</v>
      </c>
      <c r="J485" s="19" t="s">
        <v>112</v>
      </c>
      <c r="K485" s="19" t="s">
        <v>2323</v>
      </c>
      <c r="L485" s="10" t="s">
        <v>112</v>
      </c>
      <c r="M485" s="10" t="s">
        <v>112</v>
      </c>
      <c r="N485" s="10" t="s">
        <v>50</v>
      </c>
      <c r="O485" s="10" t="s">
        <v>50</v>
      </c>
      <c r="P485" s="19" t="s">
        <v>112</v>
      </c>
      <c r="Q485" s="19" t="s">
        <v>2536</v>
      </c>
    </row>
    <row r="486" spans="1:18" ht="43.2" customHeight="1" x14ac:dyDescent="0.3">
      <c r="A486" s="15"/>
      <c r="B486" s="19">
        <v>483</v>
      </c>
      <c r="C486" s="15">
        <v>2016</v>
      </c>
      <c r="D486" s="15" t="s">
        <v>1224</v>
      </c>
      <c r="E486" s="19" t="s">
        <v>1223</v>
      </c>
      <c r="F486" s="15" t="s">
        <v>1819</v>
      </c>
      <c r="G486" s="19" t="s">
        <v>484</v>
      </c>
      <c r="H486" s="19" t="s">
        <v>1225</v>
      </c>
      <c r="I486" s="19" t="s">
        <v>1226</v>
      </c>
      <c r="J486" s="19" t="s">
        <v>112</v>
      </c>
      <c r="K486" s="19" t="s">
        <v>1050</v>
      </c>
      <c r="L486" s="10" t="s">
        <v>112</v>
      </c>
      <c r="M486" s="10" t="s">
        <v>50</v>
      </c>
      <c r="N486" s="10" t="s">
        <v>50</v>
      </c>
      <c r="O486" s="10" t="s">
        <v>50</v>
      </c>
      <c r="P486" s="19"/>
      <c r="Q486" s="19" t="s">
        <v>2048</v>
      </c>
    </row>
    <row r="487" spans="1:18" ht="28.8" customHeight="1" x14ac:dyDescent="0.3">
      <c r="A487" s="15"/>
      <c r="B487" s="19">
        <v>484</v>
      </c>
      <c r="C487" s="15">
        <v>2016</v>
      </c>
      <c r="D487" s="15" t="s">
        <v>832</v>
      </c>
      <c r="E487" s="15" t="s">
        <v>830</v>
      </c>
      <c r="F487" s="15" t="s">
        <v>1820</v>
      </c>
      <c r="G487" s="15" t="s">
        <v>483</v>
      </c>
      <c r="H487" s="15" t="s">
        <v>2521</v>
      </c>
      <c r="I487" s="19" t="s">
        <v>831</v>
      </c>
      <c r="J487" s="17" t="s">
        <v>112</v>
      </c>
      <c r="K487" s="19" t="s">
        <v>893</v>
      </c>
      <c r="L487" s="10" t="s">
        <v>112</v>
      </c>
      <c r="M487" s="10" t="s">
        <v>50</v>
      </c>
      <c r="N487" s="10" t="s">
        <v>50</v>
      </c>
      <c r="O487" s="10" t="s">
        <v>50</v>
      </c>
      <c r="P487" s="19"/>
      <c r="Q487" s="15"/>
    </row>
    <row r="488" spans="1:18" ht="28.8" customHeight="1" x14ac:dyDescent="0.3">
      <c r="A488" s="15"/>
      <c r="B488" s="19">
        <v>485</v>
      </c>
      <c r="C488" s="15">
        <v>2016</v>
      </c>
      <c r="D488" s="15" t="s">
        <v>95</v>
      </c>
      <c r="E488" s="15" t="s">
        <v>109</v>
      </c>
      <c r="F488" s="19" t="s">
        <v>1821</v>
      </c>
      <c r="G488" s="19" t="s">
        <v>484</v>
      </c>
      <c r="H488" s="19" t="s">
        <v>110</v>
      </c>
      <c r="I488" s="19" t="s">
        <v>111</v>
      </c>
      <c r="J488" s="19" t="s">
        <v>112</v>
      </c>
      <c r="K488" s="19" t="s">
        <v>441</v>
      </c>
      <c r="L488" s="10" t="s">
        <v>112</v>
      </c>
      <c r="M488" s="10" t="s">
        <v>50</v>
      </c>
      <c r="N488" s="10" t="s">
        <v>50</v>
      </c>
      <c r="O488" s="10" t="s">
        <v>50</v>
      </c>
      <c r="P488" s="19"/>
      <c r="Q488" s="15"/>
    </row>
    <row r="489" spans="1:18" ht="28.8" customHeight="1" x14ac:dyDescent="0.3">
      <c r="A489" s="15"/>
      <c r="B489" s="19">
        <v>486</v>
      </c>
      <c r="C489" s="15">
        <v>2016</v>
      </c>
      <c r="D489" s="15" t="s">
        <v>95</v>
      </c>
      <c r="E489" s="15" t="s">
        <v>97</v>
      </c>
      <c r="F489" s="15" t="s">
        <v>1822</v>
      </c>
      <c r="G489" s="15" t="s">
        <v>484</v>
      </c>
      <c r="H489" s="19" t="s">
        <v>14</v>
      </c>
      <c r="I489" s="19" t="s">
        <v>96</v>
      </c>
      <c r="J489" s="19" t="s">
        <v>112</v>
      </c>
      <c r="K489" s="19" t="s">
        <v>441</v>
      </c>
      <c r="L489" s="10" t="s">
        <v>112</v>
      </c>
      <c r="M489" s="10" t="s">
        <v>50</v>
      </c>
      <c r="N489" s="10" t="s">
        <v>50</v>
      </c>
      <c r="O489" s="10" t="s">
        <v>50</v>
      </c>
      <c r="P489" s="19"/>
      <c r="Q489" s="15"/>
    </row>
    <row r="490" spans="1:18" ht="28.8" customHeight="1" x14ac:dyDescent="0.3">
      <c r="A490" s="15"/>
      <c r="B490" s="19">
        <v>487</v>
      </c>
      <c r="C490" s="15">
        <v>2016</v>
      </c>
      <c r="D490" s="15" t="s">
        <v>95</v>
      </c>
      <c r="E490" s="15" t="s">
        <v>1035</v>
      </c>
      <c r="F490" s="15" t="s">
        <v>1823</v>
      </c>
      <c r="G490" s="19" t="s">
        <v>484</v>
      </c>
      <c r="H490" s="19" t="s">
        <v>14</v>
      </c>
      <c r="I490" s="19" t="s">
        <v>94</v>
      </c>
      <c r="J490" s="19" t="s">
        <v>112</v>
      </c>
      <c r="K490" s="19" t="s">
        <v>441</v>
      </c>
      <c r="L490" s="10" t="s">
        <v>112</v>
      </c>
      <c r="M490" s="10" t="s">
        <v>50</v>
      </c>
      <c r="N490" s="10" t="s">
        <v>50</v>
      </c>
      <c r="O490" s="10" t="s">
        <v>50</v>
      </c>
      <c r="P490" s="19"/>
      <c r="Q490" s="15" t="s">
        <v>1414</v>
      </c>
    </row>
    <row r="491" spans="1:18" ht="28.8" customHeight="1" x14ac:dyDescent="0.3">
      <c r="A491" s="15"/>
      <c r="B491" s="19">
        <v>488</v>
      </c>
      <c r="C491" s="15">
        <v>2016</v>
      </c>
      <c r="D491" s="15" t="s">
        <v>1041</v>
      </c>
      <c r="E491" s="15" t="s">
        <v>955</v>
      </c>
      <c r="F491" s="15" t="s">
        <v>1824</v>
      </c>
      <c r="G491" s="19" t="s">
        <v>405</v>
      </c>
      <c r="H491" s="19" t="s">
        <v>53</v>
      </c>
      <c r="I491" s="19" t="s">
        <v>53</v>
      </c>
      <c r="J491" s="19" t="s">
        <v>112</v>
      </c>
      <c r="K491" s="19" t="s">
        <v>893</v>
      </c>
      <c r="L491" s="10" t="s">
        <v>50</v>
      </c>
      <c r="M491" s="10" t="s">
        <v>50</v>
      </c>
      <c r="N491" s="10" t="s">
        <v>50</v>
      </c>
      <c r="O491" s="10" t="s">
        <v>50</v>
      </c>
      <c r="P491" s="19"/>
      <c r="Q491" s="15"/>
    </row>
    <row r="492" spans="1:18" ht="28.8" customHeight="1" x14ac:dyDescent="0.3">
      <c r="A492" s="15"/>
      <c r="B492" s="19">
        <v>489</v>
      </c>
      <c r="C492" s="15">
        <v>2016</v>
      </c>
      <c r="D492" s="15" t="s">
        <v>934</v>
      </c>
      <c r="E492" s="15" t="s">
        <v>1134</v>
      </c>
      <c r="F492" s="15" t="s">
        <v>1825</v>
      </c>
      <c r="G492" s="15" t="s">
        <v>484</v>
      </c>
      <c r="H492" s="19" t="s">
        <v>1135</v>
      </c>
      <c r="I492" s="19" t="s">
        <v>1136</v>
      </c>
      <c r="J492" s="19" t="s">
        <v>112</v>
      </c>
      <c r="K492" s="19" t="s">
        <v>1050</v>
      </c>
      <c r="L492" s="10" t="s">
        <v>50</v>
      </c>
      <c r="M492" s="10" t="s">
        <v>50</v>
      </c>
      <c r="N492" s="10" t="s">
        <v>50</v>
      </c>
      <c r="O492" s="10" t="s">
        <v>50</v>
      </c>
      <c r="P492" s="19"/>
      <c r="Q492" s="15"/>
      <c r="R492" s="19"/>
    </row>
    <row r="493" spans="1:18" ht="28.8" customHeight="1" x14ac:dyDescent="0.3">
      <c r="A493" s="15"/>
      <c r="B493" s="19">
        <v>490</v>
      </c>
      <c r="C493" s="15">
        <v>2016</v>
      </c>
      <c r="D493" s="15" t="s">
        <v>1147</v>
      </c>
      <c r="E493" s="19" t="s">
        <v>1146</v>
      </c>
      <c r="F493" s="15" t="s">
        <v>1826</v>
      </c>
      <c r="G493" s="15" t="s">
        <v>484</v>
      </c>
      <c r="H493" s="19" t="s">
        <v>1135</v>
      </c>
      <c r="I493" s="19" t="s">
        <v>1148</v>
      </c>
      <c r="J493" s="19" t="s">
        <v>112</v>
      </c>
      <c r="K493" s="19" t="s">
        <v>1050</v>
      </c>
      <c r="L493" s="10" t="s">
        <v>50</v>
      </c>
      <c r="M493" s="10" t="s">
        <v>50</v>
      </c>
      <c r="N493" s="10" t="s">
        <v>50</v>
      </c>
      <c r="O493" s="10" t="s">
        <v>50</v>
      </c>
      <c r="P493" s="19"/>
      <c r="Q493" s="15"/>
    </row>
    <row r="494" spans="1:18" ht="28.8" customHeight="1" x14ac:dyDescent="0.3">
      <c r="A494" s="15"/>
      <c r="B494" s="19">
        <v>491</v>
      </c>
      <c r="C494" s="19">
        <v>2016</v>
      </c>
      <c r="D494" s="19" t="s">
        <v>1230</v>
      </c>
      <c r="E494" s="19" t="s">
        <v>1229</v>
      </c>
      <c r="F494" s="19" t="s">
        <v>1766</v>
      </c>
      <c r="G494" s="19" t="s">
        <v>484</v>
      </c>
      <c r="H494" s="19" t="s">
        <v>12</v>
      </c>
      <c r="I494" s="19" t="s">
        <v>1231</v>
      </c>
      <c r="J494" s="19" t="s">
        <v>112</v>
      </c>
      <c r="K494" s="19" t="s">
        <v>1050</v>
      </c>
      <c r="L494" s="10" t="s">
        <v>112</v>
      </c>
      <c r="M494" s="10" t="s">
        <v>112</v>
      </c>
      <c r="N494" s="10" t="s">
        <v>50</v>
      </c>
      <c r="O494" s="10" t="s">
        <v>50</v>
      </c>
      <c r="P494" s="19" t="s">
        <v>112</v>
      </c>
      <c r="Q494" s="19" t="s">
        <v>1362</v>
      </c>
    </row>
    <row r="495" spans="1:18" ht="28.8" customHeight="1" x14ac:dyDescent="0.3">
      <c r="A495" s="15"/>
      <c r="B495" s="19">
        <v>492</v>
      </c>
      <c r="C495" s="15">
        <v>2016</v>
      </c>
      <c r="D495" s="15" t="s">
        <v>107</v>
      </c>
      <c r="E495" s="15" t="s">
        <v>106</v>
      </c>
      <c r="F495" s="15" t="s">
        <v>1827</v>
      </c>
      <c r="G495" s="19" t="s">
        <v>484</v>
      </c>
      <c r="H495" s="19" t="s">
        <v>104</v>
      </c>
      <c r="I495" s="19" t="s">
        <v>108</v>
      </c>
      <c r="J495" s="19" t="s">
        <v>112</v>
      </c>
      <c r="K495" s="19" t="s">
        <v>441</v>
      </c>
      <c r="L495" s="10" t="s">
        <v>112</v>
      </c>
      <c r="M495" s="10" t="s">
        <v>50</v>
      </c>
      <c r="N495" s="10" t="s">
        <v>50</v>
      </c>
      <c r="O495" s="10" t="s">
        <v>50</v>
      </c>
      <c r="P495" s="19"/>
      <c r="Q495" s="15"/>
    </row>
    <row r="496" spans="1:18" ht="28.8" x14ac:dyDescent="0.3">
      <c r="A496" s="15"/>
      <c r="B496" s="19">
        <v>493</v>
      </c>
      <c r="C496" s="19">
        <v>2016</v>
      </c>
      <c r="D496" s="19" t="s">
        <v>107</v>
      </c>
      <c r="E496" s="19" t="s">
        <v>469</v>
      </c>
      <c r="F496" s="19" t="s">
        <v>1828</v>
      </c>
      <c r="G496" s="19" t="s">
        <v>484</v>
      </c>
      <c r="H496" s="19" t="s">
        <v>327</v>
      </c>
      <c r="I496" s="19" t="s">
        <v>470</v>
      </c>
      <c r="J496" s="19" t="s">
        <v>112</v>
      </c>
      <c r="K496" s="19" t="s">
        <v>893</v>
      </c>
      <c r="L496" s="10" t="s">
        <v>112</v>
      </c>
      <c r="M496" s="10" t="s">
        <v>112</v>
      </c>
      <c r="N496" s="10" t="s">
        <v>50</v>
      </c>
      <c r="O496" s="10" t="s">
        <v>50</v>
      </c>
      <c r="P496" s="19" t="s">
        <v>112</v>
      </c>
      <c r="Q496" s="19" t="s">
        <v>471</v>
      </c>
    </row>
    <row r="497" spans="1:17" ht="28.8" x14ac:dyDescent="0.3">
      <c r="A497" s="15"/>
      <c r="B497" s="19">
        <v>494</v>
      </c>
      <c r="C497" s="15">
        <v>2016</v>
      </c>
      <c r="D497" s="15" t="s">
        <v>1272</v>
      </c>
      <c r="E497" s="19" t="s">
        <v>1271</v>
      </c>
      <c r="F497" s="15" t="s">
        <v>1829</v>
      </c>
      <c r="G497" s="15" t="s">
        <v>405</v>
      </c>
      <c r="H497" s="19" t="s">
        <v>53</v>
      </c>
      <c r="I497" s="19" t="s">
        <v>53</v>
      </c>
      <c r="J497" s="19" t="s">
        <v>112</v>
      </c>
      <c r="K497" s="19" t="s">
        <v>1050</v>
      </c>
      <c r="L497" s="10" t="s">
        <v>50</v>
      </c>
      <c r="M497" s="10" t="s">
        <v>50</v>
      </c>
      <c r="N497" s="10" t="s">
        <v>50</v>
      </c>
      <c r="O497" s="10" t="s">
        <v>50</v>
      </c>
      <c r="P497" s="19"/>
      <c r="Q497" s="15"/>
    </row>
    <row r="498" spans="1:17" ht="28.8" x14ac:dyDescent="0.3">
      <c r="A498" s="15"/>
      <c r="B498" s="19">
        <v>495</v>
      </c>
      <c r="C498" s="15">
        <v>2016</v>
      </c>
      <c r="D498" s="15" t="s">
        <v>800</v>
      </c>
      <c r="E498" s="2" t="s">
        <v>799</v>
      </c>
      <c r="F498" s="19" t="s">
        <v>1830</v>
      </c>
      <c r="G498" s="19" t="s">
        <v>483</v>
      </c>
      <c r="H498" s="19" t="s">
        <v>520</v>
      </c>
      <c r="I498" s="19" t="s">
        <v>53</v>
      </c>
      <c r="J498" s="19" t="s">
        <v>112</v>
      </c>
      <c r="K498" s="19" t="s">
        <v>893</v>
      </c>
      <c r="L498" s="10" t="s">
        <v>112</v>
      </c>
      <c r="M498" s="10" t="s">
        <v>50</v>
      </c>
      <c r="N498" s="10" t="s">
        <v>50</v>
      </c>
      <c r="O498" s="10" t="s">
        <v>50</v>
      </c>
      <c r="P498" s="19"/>
      <c r="Q498" s="15"/>
    </row>
    <row r="499" spans="1:17" ht="28.8" x14ac:dyDescent="0.3">
      <c r="A499" s="15"/>
      <c r="B499" s="19">
        <v>496</v>
      </c>
      <c r="C499" s="15">
        <v>2016</v>
      </c>
      <c r="D499" s="15" t="s">
        <v>188</v>
      </c>
      <c r="E499" s="19" t="s">
        <v>2550</v>
      </c>
      <c r="F499" s="19" t="s">
        <v>2551</v>
      </c>
      <c r="G499" s="19" t="s">
        <v>483</v>
      </c>
      <c r="H499" s="19" t="s">
        <v>520</v>
      </c>
      <c r="I499" s="19" t="s">
        <v>53</v>
      </c>
      <c r="J499" s="19" t="s">
        <v>112</v>
      </c>
      <c r="K499" s="19" t="s">
        <v>2323</v>
      </c>
      <c r="L499" s="10" t="s">
        <v>50</v>
      </c>
      <c r="M499" s="10" t="s">
        <v>50</v>
      </c>
      <c r="N499" s="10" t="s">
        <v>50</v>
      </c>
      <c r="O499" s="10" t="s">
        <v>50</v>
      </c>
      <c r="P499" s="19"/>
    </row>
    <row r="500" spans="1:17" ht="28.8" x14ac:dyDescent="0.3">
      <c r="A500" s="15"/>
      <c r="B500" s="19">
        <v>497</v>
      </c>
      <c r="C500" s="15">
        <v>2016</v>
      </c>
      <c r="D500" s="15" t="s">
        <v>929</v>
      </c>
      <c r="E500" s="19" t="s">
        <v>928</v>
      </c>
      <c r="F500" s="19" t="s">
        <v>1831</v>
      </c>
      <c r="G500" s="19" t="s">
        <v>478</v>
      </c>
      <c r="H500" s="19" t="s">
        <v>53</v>
      </c>
      <c r="I500" s="19" t="s">
        <v>53</v>
      </c>
      <c r="J500" s="19" t="s">
        <v>112</v>
      </c>
      <c r="K500" s="19" t="s">
        <v>893</v>
      </c>
      <c r="L500" s="10" t="s">
        <v>112</v>
      </c>
      <c r="M500" s="10" t="s">
        <v>2168</v>
      </c>
      <c r="N500" s="10" t="s">
        <v>2168</v>
      </c>
      <c r="O500" s="10" t="s">
        <v>2168</v>
      </c>
      <c r="P500" s="19"/>
      <c r="Q500" s="15"/>
    </row>
    <row r="501" spans="1:17" ht="28.8" x14ac:dyDescent="0.3">
      <c r="A501" s="15"/>
      <c r="B501" s="19">
        <v>498</v>
      </c>
      <c r="C501" s="15">
        <v>2016</v>
      </c>
      <c r="D501" s="15" t="s">
        <v>902</v>
      </c>
      <c r="E501" s="2" t="s">
        <v>2532</v>
      </c>
      <c r="F501" s="15" t="s">
        <v>2531</v>
      </c>
      <c r="G501" s="15" t="s">
        <v>483</v>
      </c>
      <c r="H501" s="19" t="s">
        <v>520</v>
      </c>
      <c r="I501" s="19" t="s">
        <v>53</v>
      </c>
      <c r="J501" s="19" t="s">
        <v>112</v>
      </c>
      <c r="K501" s="19" t="s">
        <v>2323</v>
      </c>
      <c r="L501" s="10" t="s">
        <v>112</v>
      </c>
      <c r="M501" s="10" t="s">
        <v>50</v>
      </c>
      <c r="N501" s="10" t="s">
        <v>50</v>
      </c>
      <c r="O501" s="10" t="s">
        <v>50</v>
      </c>
      <c r="P501" s="19"/>
      <c r="Q501" s="15"/>
    </row>
    <row r="502" spans="1:17" ht="28.8" x14ac:dyDescent="0.3">
      <c r="A502" s="15"/>
      <c r="B502" s="19">
        <v>499</v>
      </c>
      <c r="C502" s="15">
        <v>2016</v>
      </c>
      <c r="D502" s="15" t="s">
        <v>501</v>
      </c>
      <c r="E502" s="19" t="s">
        <v>500</v>
      </c>
      <c r="F502" s="15" t="s">
        <v>1832</v>
      </c>
      <c r="G502" s="15" t="s">
        <v>484</v>
      </c>
      <c r="H502" s="19" t="s">
        <v>12</v>
      </c>
      <c r="I502" s="19" t="s">
        <v>502</v>
      </c>
      <c r="J502" s="19" t="s">
        <v>112</v>
      </c>
      <c r="K502" s="19" t="s">
        <v>893</v>
      </c>
      <c r="L502" s="10" t="s">
        <v>50</v>
      </c>
      <c r="M502" s="10" t="s">
        <v>50</v>
      </c>
      <c r="N502" s="10" t="s">
        <v>50</v>
      </c>
      <c r="O502" s="10" t="s">
        <v>50</v>
      </c>
      <c r="P502" s="19"/>
      <c r="Q502" s="15"/>
    </row>
    <row r="503" spans="1:17" ht="28.8" x14ac:dyDescent="0.3">
      <c r="A503" s="15"/>
      <c r="B503" s="19">
        <v>500</v>
      </c>
      <c r="C503" s="15">
        <v>2016</v>
      </c>
      <c r="D503" s="15" t="s">
        <v>2499</v>
      </c>
      <c r="E503" s="15" t="s">
        <v>2552</v>
      </c>
      <c r="F503" s="19" t="s">
        <v>2553</v>
      </c>
      <c r="G503" s="19" t="s">
        <v>483</v>
      </c>
      <c r="H503" s="19" t="s">
        <v>520</v>
      </c>
      <c r="I503" s="19" t="s">
        <v>53</v>
      </c>
      <c r="J503" s="19" t="s">
        <v>112</v>
      </c>
      <c r="K503" s="19" t="s">
        <v>2323</v>
      </c>
      <c r="L503" s="10" t="s">
        <v>112</v>
      </c>
      <c r="M503" s="10" t="s">
        <v>50</v>
      </c>
      <c r="N503" s="10" t="s">
        <v>50</v>
      </c>
      <c r="O503" s="10" t="s">
        <v>50</v>
      </c>
      <c r="P503" s="19"/>
    </row>
    <row r="504" spans="1:17" ht="28.8" x14ac:dyDescent="0.3">
      <c r="A504" s="15"/>
      <c r="B504" s="19">
        <v>501</v>
      </c>
      <c r="C504" s="15">
        <v>2016</v>
      </c>
      <c r="D504" s="15" t="s">
        <v>940</v>
      </c>
      <c r="E504" s="2" t="s">
        <v>939</v>
      </c>
      <c r="F504" s="15" t="s">
        <v>1833</v>
      </c>
      <c r="G504" s="15" t="s">
        <v>483</v>
      </c>
      <c r="H504" s="19" t="s">
        <v>520</v>
      </c>
      <c r="I504" s="19" t="s">
        <v>53</v>
      </c>
      <c r="J504" s="19" t="s">
        <v>112</v>
      </c>
      <c r="K504" s="19" t="s">
        <v>893</v>
      </c>
      <c r="L504" s="10" t="s">
        <v>112</v>
      </c>
      <c r="M504" s="10" t="s">
        <v>50</v>
      </c>
      <c r="N504" s="10" t="s">
        <v>50</v>
      </c>
      <c r="O504" s="10" t="s">
        <v>112</v>
      </c>
      <c r="P504" s="19"/>
      <c r="Q504" s="15" t="s">
        <v>1424</v>
      </c>
    </row>
    <row r="505" spans="1:17" ht="43.2" x14ac:dyDescent="0.3">
      <c r="A505" s="15"/>
      <c r="B505" s="19">
        <v>502</v>
      </c>
      <c r="C505" s="15">
        <v>2016</v>
      </c>
      <c r="D505" s="15" t="s">
        <v>1237</v>
      </c>
      <c r="E505" s="19" t="s">
        <v>1236</v>
      </c>
      <c r="F505" s="15" t="s">
        <v>1834</v>
      </c>
      <c r="G505" s="15" t="s">
        <v>484</v>
      </c>
      <c r="H505" s="19" t="s">
        <v>334</v>
      </c>
      <c r="I505" s="19" t="s">
        <v>1238</v>
      </c>
      <c r="J505" s="19" t="s">
        <v>112</v>
      </c>
      <c r="K505" s="19" t="s">
        <v>1050</v>
      </c>
      <c r="L505" s="10" t="s">
        <v>112</v>
      </c>
      <c r="M505" s="10" t="s">
        <v>50</v>
      </c>
      <c r="N505" s="10" t="s">
        <v>50</v>
      </c>
      <c r="O505" s="10" t="s">
        <v>50</v>
      </c>
      <c r="P505" s="19"/>
      <c r="Q505" s="19"/>
    </row>
    <row r="506" spans="1:17" ht="28.8" x14ac:dyDescent="0.3">
      <c r="A506" s="15"/>
      <c r="B506" s="19">
        <v>503</v>
      </c>
      <c r="C506" s="15">
        <v>2016</v>
      </c>
      <c r="D506" s="15" t="s">
        <v>147</v>
      </c>
      <c r="E506" s="19" t="s">
        <v>148</v>
      </c>
      <c r="F506" s="15" t="s">
        <v>1835</v>
      </c>
      <c r="G506" s="15" t="s">
        <v>484</v>
      </c>
      <c r="H506" s="19" t="s">
        <v>110</v>
      </c>
      <c r="I506" s="19" t="s">
        <v>149</v>
      </c>
      <c r="J506" s="19" t="s">
        <v>112</v>
      </c>
      <c r="K506" s="19" t="s">
        <v>441</v>
      </c>
      <c r="L506" s="10" t="s">
        <v>112</v>
      </c>
      <c r="M506" s="10" t="s">
        <v>50</v>
      </c>
      <c r="N506" s="10" t="s">
        <v>50</v>
      </c>
      <c r="O506" s="10" t="s">
        <v>112</v>
      </c>
      <c r="P506" s="19"/>
      <c r="Q506" s="19" t="s">
        <v>536</v>
      </c>
    </row>
    <row r="507" spans="1:17" ht="28.8" x14ac:dyDescent="0.3">
      <c r="A507" s="15"/>
      <c r="B507" s="19">
        <v>504</v>
      </c>
      <c r="C507" s="15">
        <v>2016</v>
      </c>
      <c r="D507" s="15" t="s">
        <v>2541</v>
      </c>
      <c r="E507" s="2" t="s">
        <v>2540</v>
      </c>
      <c r="F507" s="15" t="s">
        <v>2542</v>
      </c>
      <c r="G507" s="15" t="s">
        <v>483</v>
      </c>
      <c r="H507" s="19" t="s">
        <v>520</v>
      </c>
      <c r="I507" s="19" t="s">
        <v>53</v>
      </c>
      <c r="J507" s="19" t="s">
        <v>112</v>
      </c>
      <c r="K507" s="19" t="s">
        <v>2323</v>
      </c>
      <c r="L507" s="10" t="s">
        <v>112</v>
      </c>
      <c r="M507" s="10" t="s">
        <v>50</v>
      </c>
      <c r="N507" s="10" t="s">
        <v>50</v>
      </c>
      <c r="O507" s="10" t="s">
        <v>50</v>
      </c>
      <c r="P507" s="19"/>
    </row>
    <row r="508" spans="1:17" ht="28.8" x14ac:dyDescent="0.3">
      <c r="A508" s="15"/>
      <c r="B508" s="19">
        <v>505</v>
      </c>
      <c r="C508" s="15">
        <v>2016</v>
      </c>
      <c r="D508" s="15" t="s">
        <v>611</v>
      </c>
      <c r="E508" s="19" t="s">
        <v>2546</v>
      </c>
      <c r="F508" s="15" t="s">
        <v>2547</v>
      </c>
      <c r="G508" s="15" t="s">
        <v>483</v>
      </c>
      <c r="H508" s="19" t="s">
        <v>520</v>
      </c>
      <c r="I508" s="19" t="s">
        <v>53</v>
      </c>
      <c r="J508" s="19" t="s">
        <v>112</v>
      </c>
      <c r="K508" s="19" t="s">
        <v>2323</v>
      </c>
      <c r="L508" s="10" t="s">
        <v>112</v>
      </c>
      <c r="M508" s="10" t="s">
        <v>50</v>
      </c>
      <c r="N508" s="10" t="s">
        <v>50</v>
      </c>
      <c r="O508" s="10" t="s">
        <v>50</v>
      </c>
      <c r="P508" s="19"/>
    </row>
    <row r="509" spans="1:17" ht="28.8" x14ac:dyDescent="0.3">
      <c r="A509" s="15"/>
      <c r="B509" s="19">
        <v>506</v>
      </c>
      <c r="C509" s="15">
        <v>2016</v>
      </c>
      <c r="D509" s="15" t="s">
        <v>2526</v>
      </c>
      <c r="E509" s="2" t="s">
        <v>2525</v>
      </c>
      <c r="F509" s="15" t="s">
        <v>2527</v>
      </c>
      <c r="G509" s="15" t="s">
        <v>483</v>
      </c>
      <c r="H509" s="19" t="s">
        <v>520</v>
      </c>
      <c r="I509" s="19" t="s">
        <v>53</v>
      </c>
      <c r="J509" s="19" t="s">
        <v>112</v>
      </c>
      <c r="K509" s="19" t="s">
        <v>2323</v>
      </c>
      <c r="L509" s="10" t="s">
        <v>50</v>
      </c>
      <c r="M509" s="10" t="s">
        <v>50</v>
      </c>
      <c r="N509" s="10" t="s">
        <v>50</v>
      </c>
      <c r="O509" s="10" t="s">
        <v>50</v>
      </c>
      <c r="P509" s="19"/>
      <c r="Q509" s="19"/>
    </row>
    <row r="510" spans="1:17" ht="28.8" x14ac:dyDescent="0.3">
      <c r="A510" s="15"/>
      <c r="B510" s="19">
        <v>507</v>
      </c>
      <c r="C510" s="15">
        <v>2016</v>
      </c>
      <c r="D510" s="15" t="s">
        <v>228</v>
      </c>
      <c r="E510" s="19" t="s">
        <v>227</v>
      </c>
      <c r="F510" s="15" t="s">
        <v>1836</v>
      </c>
      <c r="G510" s="15" t="s">
        <v>484</v>
      </c>
      <c r="H510" s="19" t="s">
        <v>119</v>
      </c>
      <c r="I510" s="19" t="s">
        <v>229</v>
      </c>
      <c r="J510" s="19" t="s">
        <v>112</v>
      </c>
      <c r="K510" s="19" t="s">
        <v>441</v>
      </c>
      <c r="L510" s="10" t="s">
        <v>50</v>
      </c>
      <c r="M510" s="10" t="s">
        <v>50</v>
      </c>
      <c r="N510" s="10" t="s">
        <v>50</v>
      </c>
      <c r="O510" s="10" t="s">
        <v>50</v>
      </c>
      <c r="P510" s="19"/>
      <c r="Q510" s="19"/>
    </row>
    <row r="511" spans="1:17" ht="28.8" x14ac:dyDescent="0.3">
      <c r="B511" s="19">
        <v>508</v>
      </c>
      <c r="C511" s="6">
        <v>2016</v>
      </c>
      <c r="D511" s="6" t="s">
        <v>33</v>
      </c>
      <c r="E511" s="19" t="s">
        <v>890</v>
      </c>
      <c r="F511" s="11" t="s">
        <v>1825</v>
      </c>
      <c r="G511" s="6" t="s">
        <v>435</v>
      </c>
      <c r="H511" s="19" t="s">
        <v>892</v>
      </c>
      <c r="I511" s="19" t="s">
        <v>891</v>
      </c>
      <c r="J511" s="19" t="s">
        <v>112</v>
      </c>
      <c r="K511" s="19" t="s">
        <v>893</v>
      </c>
      <c r="L511" s="10" t="s">
        <v>112</v>
      </c>
      <c r="M511" s="10" t="s">
        <v>50</v>
      </c>
      <c r="N511" s="10" t="s">
        <v>2168</v>
      </c>
      <c r="O511" s="10" t="s">
        <v>2168</v>
      </c>
      <c r="P511" s="19"/>
      <c r="Q511" s="19"/>
    </row>
    <row r="512" spans="1:17" ht="28.8" x14ac:dyDescent="0.3">
      <c r="B512" s="19">
        <v>509</v>
      </c>
      <c r="C512" s="19">
        <v>2016</v>
      </c>
      <c r="D512" s="19" t="s">
        <v>26</v>
      </c>
      <c r="E512" s="19" t="s">
        <v>27</v>
      </c>
      <c r="F512" s="19" t="s">
        <v>1837</v>
      </c>
      <c r="G512" s="19" t="s">
        <v>484</v>
      </c>
      <c r="H512" s="19" t="s">
        <v>14</v>
      </c>
      <c r="I512" s="19" t="s">
        <v>62</v>
      </c>
      <c r="J512" s="19" t="s">
        <v>112</v>
      </c>
      <c r="K512" s="19" t="s">
        <v>441</v>
      </c>
      <c r="L512" s="10" t="s">
        <v>112</v>
      </c>
      <c r="M512" s="10" t="s">
        <v>112</v>
      </c>
      <c r="N512" s="10" t="s">
        <v>50</v>
      </c>
      <c r="O512" s="10" t="s">
        <v>50</v>
      </c>
      <c r="P512" s="19" t="s">
        <v>112</v>
      </c>
      <c r="Q512" s="19"/>
    </row>
    <row r="513" spans="2:18" ht="43.2" x14ac:dyDescent="0.3">
      <c r="B513" s="19">
        <v>510</v>
      </c>
      <c r="C513" s="19">
        <v>2016</v>
      </c>
      <c r="D513" s="19" t="s">
        <v>26</v>
      </c>
      <c r="E513" s="19" t="s">
        <v>142</v>
      </c>
      <c r="F513" s="19" t="s">
        <v>1839</v>
      </c>
      <c r="G513" s="19" t="s">
        <v>484</v>
      </c>
      <c r="H513" s="19" t="s">
        <v>110</v>
      </c>
      <c r="I513" s="19" t="s">
        <v>143</v>
      </c>
      <c r="J513" s="19" t="s">
        <v>112</v>
      </c>
      <c r="K513" s="19" t="s">
        <v>441</v>
      </c>
      <c r="L513" s="10" t="s">
        <v>112</v>
      </c>
      <c r="M513" s="10" t="s">
        <v>112</v>
      </c>
      <c r="N513" s="10" t="s">
        <v>50</v>
      </c>
      <c r="O513" s="10" t="s">
        <v>50</v>
      </c>
      <c r="P513" s="19" t="s">
        <v>112</v>
      </c>
      <c r="Q513" s="19" t="s">
        <v>144</v>
      </c>
    </row>
    <row r="514" spans="2:18" ht="28.8" x14ac:dyDescent="0.3">
      <c r="B514" s="19">
        <v>511</v>
      </c>
      <c r="C514" s="6">
        <v>2016</v>
      </c>
      <c r="D514" s="6" t="s">
        <v>26</v>
      </c>
      <c r="E514" s="6" t="s">
        <v>145</v>
      </c>
      <c r="F514" s="11" t="s">
        <v>1838</v>
      </c>
      <c r="G514" s="6" t="s">
        <v>484</v>
      </c>
      <c r="H514" s="19" t="s">
        <v>104</v>
      </c>
      <c r="I514" s="19" t="s">
        <v>146</v>
      </c>
      <c r="J514" s="19" t="s">
        <v>112</v>
      </c>
      <c r="K514" s="19" t="s">
        <v>441</v>
      </c>
      <c r="L514" s="10" t="s">
        <v>112</v>
      </c>
      <c r="M514" s="10" t="s">
        <v>50</v>
      </c>
      <c r="N514" s="10" t="s">
        <v>50</v>
      </c>
      <c r="O514" s="10" t="s">
        <v>112</v>
      </c>
      <c r="P514" s="19"/>
      <c r="Q514" s="19" t="s">
        <v>536</v>
      </c>
    </row>
    <row r="515" spans="2:18" ht="28.8" x14ac:dyDescent="0.3">
      <c r="B515" s="19">
        <v>512</v>
      </c>
      <c r="C515" s="19">
        <v>2016</v>
      </c>
      <c r="D515" s="19" t="s">
        <v>734</v>
      </c>
      <c r="E515" s="19" t="s">
        <v>733</v>
      </c>
      <c r="F515" s="19" t="s">
        <v>1840</v>
      </c>
      <c r="G515" s="19" t="s">
        <v>484</v>
      </c>
      <c r="H515" s="19" t="s">
        <v>12</v>
      </c>
      <c r="I515" s="19" t="s">
        <v>736</v>
      </c>
      <c r="J515" s="19" t="s">
        <v>112</v>
      </c>
      <c r="K515" s="19" t="s">
        <v>893</v>
      </c>
      <c r="L515" s="10" t="s">
        <v>112</v>
      </c>
      <c r="M515" s="10" t="s">
        <v>112</v>
      </c>
      <c r="N515" s="10" t="s">
        <v>112</v>
      </c>
      <c r="O515" s="10" t="s">
        <v>112</v>
      </c>
      <c r="P515" s="19" t="s">
        <v>112</v>
      </c>
      <c r="Q515" s="19" t="s">
        <v>735</v>
      </c>
    </row>
    <row r="516" spans="2:18" ht="28.8" x14ac:dyDescent="0.3">
      <c r="B516" s="19">
        <v>513</v>
      </c>
      <c r="C516" s="19">
        <v>2016</v>
      </c>
      <c r="D516" s="19" t="s">
        <v>521</v>
      </c>
      <c r="E516" s="2" t="s">
        <v>522</v>
      </c>
      <c r="F516" s="19" t="s">
        <v>1841</v>
      </c>
      <c r="G516" s="19" t="s">
        <v>483</v>
      </c>
      <c r="H516" s="19" t="s">
        <v>520</v>
      </c>
      <c r="I516" s="19" t="s">
        <v>53</v>
      </c>
      <c r="J516" s="19" t="s">
        <v>112</v>
      </c>
      <c r="K516" s="19" t="s">
        <v>893</v>
      </c>
      <c r="L516" s="10" t="s">
        <v>112</v>
      </c>
      <c r="M516" s="10" t="s">
        <v>112</v>
      </c>
      <c r="N516" s="10" t="s">
        <v>50</v>
      </c>
      <c r="O516" s="10" t="s">
        <v>50</v>
      </c>
      <c r="P516" s="19" t="s">
        <v>112</v>
      </c>
      <c r="Q516" s="19" t="s">
        <v>523</v>
      </c>
    </row>
    <row r="517" spans="2:18" ht="28.8" x14ac:dyDescent="0.3">
      <c r="B517" s="19">
        <v>514</v>
      </c>
      <c r="C517" s="6">
        <v>2016</v>
      </c>
      <c r="D517" s="6" t="s">
        <v>1220</v>
      </c>
      <c r="E517" s="6" t="s">
        <v>1219</v>
      </c>
      <c r="F517" s="11" t="s">
        <v>1842</v>
      </c>
      <c r="G517" s="6" t="s">
        <v>483</v>
      </c>
      <c r="H517" s="19" t="s">
        <v>1221</v>
      </c>
      <c r="I517" s="19" t="s">
        <v>1222</v>
      </c>
      <c r="J517" s="19" t="s">
        <v>112</v>
      </c>
      <c r="K517" s="19" t="s">
        <v>1050</v>
      </c>
      <c r="L517" s="10" t="s">
        <v>112</v>
      </c>
      <c r="M517" s="10" t="s">
        <v>50</v>
      </c>
      <c r="N517" s="10" t="s">
        <v>50</v>
      </c>
      <c r="O517" s="10" t="s">
        <v>50</v>
      </c>
      <c r="P517" s="19"/>
      <c r="Q517" s="19"/>
    </row>
    <row r="518" spans="2:18" ht="43.2" x14ac:dyDescent="0.3">
      <c r="B518" s="19">
        <v>515</v>
      </c>
      <c r="C518" s="6">
        <v>2016</v>
      </c>
      <c r="D518" s="6" t="s">
        <v>2584</v>
      </c>
      <c r="E518" s="6" t="s">
        <v>2585</v>
      </c>
      <c r="F518" s="11" t="s">
        <v>2586</v>
      </c>
      <c r="G518" s="19" t="s">
        <v>483</v>
      </c>
      <c r="H518" s="19" t="s">
        <v>2582</v>
      </c>
      <c r="I518" s="19" t="s">
        <v>53</v>
      </c>
      <c r="J518" s="19" t="s">
        <v>112</v>
      </c>
      <c r="K518" s="19" t="s">
        <v>2583</v>
      </c>
      <c r="L518" s="10" t="s">
        <v>112</v>
      </c>
      <c r="M518" s="10" t="s">
        <v>50</v>
      </c>
      <c r="N518" s="10" t="s">
        <v>50</v>
      </c>
      <c r="O518" s="10" t="s">
        <v>50</v>
      </c>
      <c r="P518" s="19"/>
    </row>
    <row r="519" spans="2:18" ht="28.8" x14ac:dyDescent="0.3">
      <c r="B519" s="19">
        <v>516</v>
      </c>
      <c r="C519" s="6">
        <v>2016</v>
      </c>
      <c r="D519" s="6" t="s">
        <v>320</v>
      </c>
      <c r="E519" s="6" t="s">
        <v>321</v>
      </c>
      <c r="F519" s="11" t="s">
        <v>1843</v>
      </c>
      <c r="G519" s="6" t="s">
        <v>484</v>
      </c>
      <c r="H519" s="19" t="s">
        <v>322</v>
      </c>
      <c r="I519" s="19" t="s">
        <v>323</v>
      </c>
      <c r="J519" s="19" t="s">
        <v>112</v>
      </c>
      <c r="K519" s="19" t="s">
        <v>441</v>
      </c>
      <c r="L519" s="10" t="s">
        <v>112</v>
      </c>
      <c r="M519" s="10" t="s">
        <v>50</v>
      </c>
      <c r="N519" s="10" t="s">
        <v>50</v>
      </c>
      <c r="O519" s="10" t="s">
        <v>50</v>
      </c>
      <c r="P519" s="19"/>
      <c r="Q519" s="19"/>
    </row>
    <row r="520" spans="2:18" ht="28.8" x14ac:dyDescent="0.3">
      <c r="B520" s="19">
        <v>517</v>
      </c>
      <c r="C520" s="6">
        <v>2016</v>
      </c>
      <c r="D520" s="6" t="s">
        <v>738</v>
      </c>
      <c r="E520" s="6" t="s">
        <v>737</v>
      </c>
      <c r="F520" s="11" t="s">
        <v>1844</v>
      </c>
      <c r="G520" s="19" t="s">
        <v>484</v>
      </c>
      <c r="H520" s="19" t="s">
        <v>17</v>
      </c>
      <c r="I520" s="19" t="s">
        <v>739</v>
      </c>
      <c r="J520" s="19" t="s">
        <v>50</v>
      </c>
      <c r="K520" s="19" t="s">
        <v>893</v>
      </c>
      <c r="L520" s="10" t="s">
        <v>1430</v>
      </c>
      <c r="M520" s="10" t="s">
        <v>1430</v>
      </c>
      <c r="N520" s="10" t="s">
        <v>1430</v>
      </c>
      <c r="O520" s="10" t="s">
        <v>1430</v>
      </c>
      <c r="P520" s="19"/>
      <c r="Q520" s="19"/>
      <c r="R520" s="19"/>
    </row>
    <row r="521" spans="2:18" ht="28.8" x14ac:dyDescent="0.3">
      <c r="B521" s="19">
        <v>518</v>
      </c>
      <c r="C521" s="6">
        <v>2016</v>
      </c>
      <c r="D521" s="6" t="s">
        <v>699</v>
      </c>
      <c r="E521" s="6" t="s">
        <v>698</v>
      </c>
      <c r="F521" s="11" t="s">
        <v>1845</v>
      </c>
      <c r="G521" s="6" t="s">
        <v>405</v>
      </c>
      <c r="H521" s="19" t="s">
        <v>53</v>
      </c>
      <c r="I521" s="19" t="s">
        <v>53</v>
      </c>
      <c r="J521" s="19" t="s">
        <v>112</v>
      </c>
      <c r="K521" s="19" t="s">
        <v>893</v>
      </c>
      <c r="L521" s="10" t="s">
        <v>50</v>
      </c>
      <c r="M521" s="10" t="s">
        <v>50</v>
      </c>
      <c r="N521" s="10" t="s">
        <v>50</v>
      </c>
      <c r="O521" s="10" t="s">
        <v>50</v>
      </c>
      <c r="P521" s="19"/>
      <c r="Q521" s="19"/>
    </row>
    <row r="522" spans="2:18" ht="28.8" x14ac:dyDescent="0.3">
      <c r="B522" s="19">
        <v>519</v>
      </c>
      <c r="C522" s="6">
        <v>2016</v>
      </c>
      <c r="D522" s="6" t="s">
        <v>794</v>
      </c>
      <c r="E522" s="6" t="s">
        <v>2554</v>
      </c>
      <c r="F522" s="19" t="s">
        <v>2555</v>
      </c>
      <c r="G522" s="19" t="s">
        <v>483</v>
      </c>
      <c r="H522" s="19" t="s">
        <v>520</v>
      </c>
      <c r="I522" s="19" t="s">
        <v>53</v>
      </c>
      <c r="J522" s="19" t="s">
        <v>112</v>
      </c>
      <c r="K522" s="19" t="s">
        <v>2323</v>
      </c>
      <c r="L522" s="10" t="s">
        <v>112</v>
      </c>
      <c r="M522" s="10" t="s">
        <v>50</v>
      </c>
      <c r="N522" s="10" t="s">
        <v>50</v>
      </c>
      <c r="O522" s="10" t="s">
        <v>50</v>
      </c>
      <c r="P522" s="19"/>
    </row>
    <row r="523" spans="2:18" ht="28.8" x14ac:dyDescent="0.3">
      <c r="B523" s="19">
        <v>520</v>
      </c>
      <c r="C523" s="6">
        <v>2016</v>
      </c>
      <c r="D523" s="6" t="s">
        <v>1306</v>
      </c>
      <c r="E523" s="6" t="s">
        <v>1305</v>
      </c>
      <c r="F523" s="11" t="s">
        <v>1846</v>
      </c>
      <c r="G523" s="19" t="s">
        <v>484</v>
      </c>
      <c r="H523" s="19" t="s">
        <v>1307</v>
      </c>
      <c r="I523" s="14" t="s">
        <v>1308</v>
      </c>
      <c r="J523" s="19" t="s">
        <v>112</v>
      </c>
      <c r="K523" s="19" t="s">
        <v>1287</v>
      </c>
      <c r="L523" s="10" t="s">
        <v>50</v>
      </c>
      <c r="M523" s="10" t="s">
        <v>50</v>
      </c>
      <c r="N523" s="10" t="s">
        <v>50</v>
      </c>
      <c r="O523" s="10" t="s">
        <v>50</v>
      </c>
      <c r="P523" s="19"/>
      <c r="Q523" s="19"/>
    </row>
    <row r="524" spans="2:18" ht="28.8" x14ac:dyDescent="0.3">
      <c r="B524" s="19">
        <v>521</v>
      </c>
      <c r="C524" s="6">
        <v>2016</v>
      </c>
      <c r="D524" s="6" t="s">
        <v>2523</v>
      </c>
      <c r="E524" s="2" t="s">
        <v>2522</v>
      </c>
      <c r="F524" s="11" t="s">
        <v>2524</v>
      </c>
      <c r="G524" s="6" t="s">
        <v>483</v>
      </c>
      <c r="H524" s="6" t="s">
        <v>520</v>
      </c>
      <c r="I524" s="6" t="s">
        <v>53</v>
      </c>
      <c r="J524" s="17" t="s">
        <v>112</v>
      </c>
      <c r="K524" s="6" t="s">
        <v>2323</v>
      </c>
      <c r="L524" s="10" t="s">
        <v>112</v>
      </c>
      <c r="M524" s="10" t="s">
        <v>50</v>
      </c>
      <c r="N524" s="10" t="s">
        <v>50</v>
      </c>
      <c r="O524" s="10" t="s">
        <v>50</v>
      </c>
      <c r="P524" s="19"/>
      <c r="Q524" s="19"/>
    </row>
    <row r="525" spans="2:18" ht="43.2" x14ac:dyDescent="0.3">
      <c r="B525" s="19">
        <v>522</v>
      </c>
      <c r="C525" s="6">
        <v>2016</v>
      </c>
      <c r="D525" s="6" t="s">
        <v>32</v>
      </c>
      <c r="E525" s="6" t="s">
        <v>2548</v>
      </c>
      <c r="F525" s="11" t="s">
        <v>2549</v>
      </c>
      <c r="G525" s="6" t="s">
        <v>483</v>
      </c>
      <c r="H525" s="19" t="s">
        <v>520</v>
      </c>
      <c r="I525" s="19" t="s">
        <v>53</v>
      </c>
      <c r="J525" s="19" t="s">
        <v>112</v>
      </c>
      <c r="K525" s="19" t="s">
        <v>2323</v>
      </c>
      <c r="L525" s="10" t="s">
        <v>50</v>
      </c>
      <c r="M525" s="10" t="s">
        <v>50</v>
      </c>
      <c r="N525" s="10" t="s">
        <v>50</v>
      </c>
      <c r="O525" s="10" t="s">
        <v>50</v>
      </c>
      <c r="P525" s="19"/>
    </row>
    <row r="526" spans="2:18" ht="28.8" x14ac:dyDescent="0.3">
      <c r="B526" s="19">
        <v>523</v>
      </c>
      <c r="C526" s="19">
        <v>2017</v>
      </c>
      <c r="D526" s="19" t="s">
        <v>2008</v>
      </c>
      <c r="E526" s="19" t="s">
        <v>550</v>
      </c>
      <c r="F526" s="19" t="s">
        <v>1798</v>
      </c>
      <c r="G526" s="19" t="s">
        <v>484</v>
      </c>
      <c r="H526" s="19" t="s">
        <v>552</v>
      </c>
      <c r="I526" s="19" t="s">
        <v>551</v>
      </c>
      <c r="J526" s="19" t="s">
        <v>112</v>
      </c>
      <c r="K526" s="19" t="s">
        <v>893</v>
      </c>
      <c r="L526" s="10" t="s">
        <v>112</v>
      </c>
      <c r="M526" s="10" t="s">
        <v>112</v>
      </c>
      <c r="N526" s="10" t="s">
        <v>50</v>
      </c>
      <c r="O526" s="10" t="s">
        <v>50</v>
      </c>
      <c r="P526" s="19" t="s">
        <v>112</v>
      </c>
      <c r="Q526" s="19"/>
    </row>
    <row r="527" spans="2:18" ht="43.2" x14ac:dyDescent="0.3">
      <c r="B527" s="19">
        <v>524</v>
      </c>
      <c r="C527" s="6">
        <v>2017</v>
      </c>
      <c r="D527" s="6" t="s">
        <v>546</v>
      </c>
      <c r="E527" s="6" t="s">
        <v>753</v>
      </c>
      <c r="F527" s="11" t="s">
        <v>1847</v>
      </c>
      <c r="G527" s="6" t="s">
        <v>484</v>
      </c>
      <c r="H527" s="19" t="s">
        <v>754</v>
      </c>
      <c r="I527" s="19" t="s">
        <v>755</v>
      </c>
      <c r="J527" s="19" t="s">
        <v>50</v>
      </c>
      <c r="K527" s="19" t="s">
        <v>893</v>
      </c>
      <c r="L527" s="10" t="s">
        <v>1430</v>
      </c>
      <c r="M527" s="10" t="s">
        <v>1430</v>
      </c>
      <c r="N527" s="10" t="s">
        <v>1430</v>
      </c>
      <c r="O527" s="10" t="s">
        <v>1430</v>
      </c>
      <c r="P527" s="19"/>
      <c r="Q527" s="19"/>
      <c r="R527" s="19"/>
    </row>
    <row r="528" spans="2:18" ht="28.8" x14ac:dyDescent="0.3">
      <c r="B528" s="19">
        <v>525</v>
      </c>
      <c r="C528" s="19">
        <v>2017</v>
      </c>
      <c r="D528" s="19" t="s">
        <v>1260</v>
      </c>
      <c r="E528" s="19" t="s">
        <v>1259</v>
      </c>
      <c r="F528" s="19" t="s">
        <v>1848</v>
      </c>
      <c r="G528" s="19" t="s">
        <v>484</v>
      </c>
      <c r="H528" s="19" t="s">
        <v>1261</v>
      </c>
      <c r="I528" s="19" t="s">
        <v>53</v>
      </c>
      <c r="J528" s="19" t="s">
        <v>112</v>
      </c>
      <c r="K528" s="19" t="s">
        <v>1050</v>
      </c>
      <c r="L528" s="10" t="s">
        <v>112</v>
      </c>
      <c r="M528" s="10" t="s">
        <v>50</v>
      </c>
      <c r="N528" s="10" t="s">
        <v>112</v>
      </c>
      <c r="O528" s="10" t="s">
        <v>50</v>
      </c>
      <c r="P528" s="19" t="s">
        <v>112</v>
      </c>
      <c r="Q528" s="19" t="s">
        <v>1363</v>
      </c>
    </row>
    <row r="529" spans="2:18" ht="28.8" x14ac:dyDescent="0.3">
      <c r="B529" s="19">
        <v>526</v>
      </c>
      <c r="C529" s="6">
        <v>2017</v>
      </c>
      <c r="D529" s="6" t="s">
        <v>707</v>
      </c>
      <c r="E529" s="6" t="s">
        <v>706</v>
      </c>
      <c r="F529" s="11" t="s">
        <v>1849</v>
      </c>
      <c r="G529" s="6" t="s">
        <v>483</v>
      </c>
      <c r="H529" s="19" t="s">
        <v>709</v>
      </c>
      <c r="I529" s="19" t="s">
        <v>708</v>
      </c>
      <c r="J529" s="19" t="s">
        <v>112</v>
      </c>
      <c r="K529" s="19" t="s">
        <v>893</v>
      </c>
      <c r="L529" s="10" t="s">
        <v>50</v>
      </c>
      <c r="M529" s="10" t="s">
        <v>50</v>
      </c>
      <c r="N529" s="10" t="s">
        <v>50</v>
      </c>
      <c r="O529" s="10" t="s">
        <v>50</v>
      </c>
      <c r="P529" s="19"/>
      <c r="Q529" s="19"/>
    </row>
    <row r="530" spans="2:18" ht="43.2" x14ac:dyDescent="0.3">
      <c r="B530" s="19">
        <v>527</v>
      </c>
      <c r="C530" s="6">
        <v>2017</v>
      </c>
      <c r="D530" s="6" t="s">
        <v>2053</v>
      </c>
      <c r="E530" s="19" t="s">
        <v>2055</v>
      </c>
      <c r="F530" s="11" t="s">
        <v>2054</v>
      </c>
      <c r="G530" s="6" t="s">
        <v>484</v>
      </c>
      <c r="H530" s="19" t="s">
        <v>119</v>
      </c>
      <c r="I530" s="19" t="s">
        <v>2056</v>
      </c>
      <c r="J530" s="19" t="s">
        <v>112</v>
      </c>
      <c r="K530" s="19" t="s">
        <v>2057</v>
      </c>
      <c r="L530" s="10" t="s">
        <v>112</v>
      </c>
      <c r="M530" s="10" t="s">
        <v>50</v>
      </c>
      <c r="N530" s="10" t="s">
        <v>50</v>
      </c>
      <c r="O530" s="10" t="s">
        <v>112</v>
      </c>
      <c r="P530" s="19"/>
      <c r="Q530" s="19"/>
      <c r="R530" s="19"/>
    </row>
    <row r="531" spans="2:18" ht="28.8" x14ac:dyDescent="0.3">
      <c r="B531" s="19">
        <v>528</v>
      </c>
      <c r="C531" s="6">
        <v>2017</v>
      </c>
      <c r="D531" s="6" t="s">
        <v>2053</v>
      </c>
      <c r="E531" s="19" t="s">
        <v>2055</v>
      </c>
      <c r="F531" s="11" t="s">
        <v>2054</v>
      </c>
      <c r="G531" s="6" t="s">
        <v>484</v>
      </c>
      <c r="H531" s="19" t="s">
        <v>119</v>
      </c>
      <c r="I531" s="19" t="s">
        <v>2171</v>
      </c>
      <c r="J531" s="19" t="s">
        <v>112</v>
      </c>
      <c r="K531" s="19" t="s">
        <v>2057</v>
      </c>
      <c r="L531" s="10" t="s">
        <v>112</v>
      </c>
      <c r="M531" s="10" t="s">
        <v>50</v>
      </c>
      <c r="N531" s="10" t="s">
        <v>50</v>
      </c>
      <c r="O531" s="10" t="s">
        <v>112</v>
      </c>
      <c r="P531" s="19"/>
      <c r="Q531" s="19"/>
      <c r="R531" s="19"/>
    </row>
    <row r="532" spans="2:18" ht="28.8" x14ac:dyDescent="0.3">
      <c r="B532" s="19">
        <v>529</v>
      </c>
      <c r="C532" s="6">
        <v>2017</v>
      </c>
      <c r="D532" s="6" t="s">
        <v>1005</v>
      </c>
      <c r="E532" s="19" t="s">
        <v>1006</v>
      </c>
      <c r="F532" s="11" t="s">
        <v>2170</v>
      </c>
      <c r="G532" s="19" t="s">
        <v>484</v>
      </c>
      <c r="H532" s="19" t="s">
        <v>17</v>
      </c>
      <c r="I532" s="19" t="s">
        <v>1007</v>
      </c>
      <c r="J532" s="19" t="s">
        <v>112</v>
      </c>
      <c r="K532" s="19" t="s">
        <v>975</v>
      </c>
      <c r="L532" s="10" t="s">
        <v>112</v>
      </c>
      <c r="M532" s="10" t="s">
        <v>50</v>
      </c>
      <c r="N532" s="10" t="s">
        <v>50</v>
      </c>
      <c r="O532" s="10" t="s">
        <v>50</v>
      </c>
      <c r="P532" s="19"/>
      <c r="Q532" s="19"/>
      <c r="R532" s="19"/>
    </row>
    <row r="533" spans="2:18" ht="43.2" x14ac:dyDescent="0.3">
      <c r="B533" s="19">
        <v>530</v>
      </c>
      <c r="C533" s="6">
        <v>2017</v>
      </c>
      <c r="D533" s="6" t="s">
        <v>2566</v>
      </c>
      <c r="E533" s="19" t="s">
        <v>2567</v>
      </c>
      <c r="F533" s="19" t="s">
        <v>2568</v>
      </c>
      <c r="G533" s="19" t="s">
        <v>483</v>
      </c>
      <c r="H533" s="19" t="s">
        <v>2557</v>
      </c>
      <c r="I533" s="19" t="s">
        <v>53</v>
      </c>
      <c r="J533" s="19" t="s">
        <v>112</v>
      </c>
      <c r="K533" s="19" t="s">
        <v>2556</v>
      </c>
      <c r="L533" s="10" t="s">
        <v>112</v>
      </c>
      <c r="M533" s="10" t="s">
        <v>50</v>
      </c>
      <c r="N533" s="10" t="s">
        <v>50</v>
      </c>
      <c r="O533" s="10" t="s">
        <v>50</v>
      </c>
      <c r="P533" s="19"/>
    </row>
    <row r="534" spans="2:18" ht="43.2" x14ac:dyDescent="0.3">
      <c r="B534" s="19">
        <v>531</v>
      </c>
      <c r="C534" s="6">
        <v>2017</v>
      </c>
      <c r="D534" s="6" t="s">
        <v>2563</v>
      </c>
      <c r="E534" s="19" t="s">
        <v>2564</v>
      </c>
      <c r="F534" s="11" t="s">
        <v>2565</v>
      </c>
      <c r="G534" s="6" t="s">
        <v>483</v>
      </c>
      <c r="H534" s="19" t="s">
        <v>2557</v>
      </c>
      <c r="I534" s="19" t="s">
        <v>53</v>
      </c>
      <c r="J534" s="19" t="s">
        <v>112</v>
      </c>
      <c r="K534" s="19" t="s">
        <v>2556</v>
      </c>
      <c r="L534" s="10" t="s">
        <v>112</v>
      </c>
      <c r="M534" s="10" t="s">
        <v>50</v>
      </c>
      <c r="N534" s="10" t="s">
        <v>50</v>
      </c>
      <c r="O534" s="10" t="s">
        <v>1379</v>
      </c>
      <c r="P534" s="19"/>
    </row>
    <row r="535" spans="2:18" ht="28.8" x14ac:dyDescent="0.3">
      <c r="B535" s="19">
        <v>532</v>
      </c>
      <c r="C535" s="6">
        <v>2017</v>
      </c>
      <c r="D535" s="6" t="s">
        <v>927</v>
      </c>
      <c r="E535" s="19" t="s">
        <v>926</v>
      </c>
      <c r="F535" s="11" t="s">
        <v>1850</v>
      </c>
      <c r="G535" s="6" t="s">
        <v>478</v>
      </c>
      <c r="H535" s="6" t="s">
        <v>53</v>
      </c>
      <c r="I535" s="19" t="s">
        <v>53</v>
      </c>
      <c r="J535" s="19" t="s">
        <v>112</v>
      </c>
      <c r="K535" s="19" t="s">
        <v>893</v>
      </c>
      <c r="L535" s="10" t="s">
        <v>112</v>
      </c>
      <c r="M535" s="10" t="s">
        <v>2168</v>
      </c>
      <c r="N535" s="10" t="s">
        <v>2168</v>
      </c>
      <c r="O535" s="10" t="s">
        <v>2168</v>
      </c>
      <c r="P535" s="19"/>
      <c r="Q535" s="19"/>
    </row>
    <row r="536" spans="2:18" ht="28.8" x14ac:dyDescent="0.3">
      <c r="B536" s="19">
        <v>533</v>
      </c>
      <c r="C536" s="6">
        <v>2017</v>
      </c>
      <c r="D536" s="6" t="s">
        <v>188</v>
      </c>
      <c r="E536" s="19" t="s">
        <v>187</v>
      </c>
      <c r="F536" s="11" t="s">
        <v>1851</v>
      </c>
      <c r="G536" s="6" t="s">
        <v>484</v>
      </c>
      <c r="H536" s="19" t="s">
        <v>14</v>
      </c>
      <c r="I536" s="19" t="s">
        <v>189</v>
      </c>
      <c r="J536" s="19" t="s">
        <v>112</v>
      </c>
      <c r="K536" s="19" t="s">
        <v>441</v>
      </c>
      <c r="L536" s="10" t="s">
        <v>50</v>
      </c>
      <c r="M536" s="10" t="s">
        <v>50</v>
      </c>
      <c r="N536" s="10" t="s">
        <v>50</v>
      </c>
      <c r="O536" s="10" t="s">
        <v>50</v>
      </c>
      <c r="P536" s="19"/>
      <c r="Q536" s="19"/>
    </row>
    <row r="537" spans="2:18" ht="28.8" x14ac:dyDescent="0.3">
      <c r="B537" s="19">
        <v>534</v>
      </c>
      <c r="C537" s="6">
        <v>2017</v>
      </c>
      <c r="D537" s="6" t="s">
        <v>902</v>
      </c>
      <c r="E537" s="6" t="s">
        <v>901</v>
      </c>
      <c r="F537" s="11" t="s">
        <v>1852</v>
      </c>
      <c r="G537" s="6" t="s">
        <v>484</v>
      </c>
      <c r="H537" s="19" t="s">
        <v>17</v>
      </c>
      <c r="I537" s="19" t="s">
        <v>903</v>
      </c>
      <c r="J537" s="19" t="s">
        <v>50</v>
      </c>
      <c r="K537" s="19" t="s">
        <v>893</v>
      </c>
      <c r="L537" s="10" t="s">
        <v>1430</v>
      </c>
      <c r="M537" s="10" t="s">
        <v>1430</v>
      </c>
      <c r="N537" s="10" t="s">
        <v>1430</v>
      </c>
      <c r="O537" s="10" t="s">
        <v>1430</v>
      </c>
      <c r="P537" s="19"/>
      <c r="Q537" s="19"/>
      <c r="R537" s="19"/>
    </row>
    <row r="538" spans="2:18" ht="43.2" x14ac:dyDescent="0.3">
      <c r="B538" s="19">
        <v>535</v>
      </c>
      <c r="C538" s="6">
        <v>2017</v>
      </c>
      <c r="D538" s="6" t="s">
        <v>2558</v>
      </c>
      <c r="E538" s="6" t="s">
        <v>2559</v>
      </c>
      <c r="F538" s="11" t="s">
        <v>2560</v>
      </c>
      <c r="G538" s="6" t="s">
        <v>483</v>
      </c>
      <c r="H538" s="19" t="s">
        <v>2557</v>
      </c>
      <c r="I538" s="19" t="s">
        <v>53</v>
      </c>
      <c r="J538" s="19" t="s">
        <v>112</v>
      </c>
      <c r="K538" s="19" t="s">
        <v>2556</v>
      </c>
      <c r="L538" s="10" t="s">
        <v>112</v>
      </c>
      <c r="M538" s="10" t="s">
        <v>50</v>
      </c>
      <c r="N538" s="10" t="s">
        <v>50</v>
      </c>
      <c r="O538" s="10" t="s">
        <v>50</v>
      </c>
      <c r="P538" s="19"/>
    </row>
    <row r="539" spans="2:18" ht="43.2" x14ac:dyDescent="0.3">
      <c r="B539" s="19">
        <v>536</v>
      </c>
      <c r="C539" s="6">
        <v>2017</v>
      </c>
      <c r="D539" s="6" t="s">
        <v>827</v>
      </c>
      <c r="E539" s="6" t="s">
        <v>2573</v>
      </c>
      <c r="F539" s="11" t="s">
        <v>2574</v>
      </c>
      <c r="G539" s="6" t="s">
        <v>483</v>
      </c>
      <c r="H539" s="19" t="s">
        <v>2557</v>
      </c>
      <c r="I539" s="19" t="s">
        <v>53</v>
      </c>
      <c r="J539" s="19" t="s">
        <v>112</v>
      </c>
      <c r="K539" s="19" t="s">
        <v>2556</v>
      </c>
      <c r="L539" s="10" t="s">
        <v>112</v>
      </c>
      <c r="M539" s="10" t="s">
        <v>50</v>
      </c>
      <c r="N539" s="10" t="s">
        <v>50</v>
      </c>
      <c r="O539" s="10" t="s">
        <v>50</v>
      </c>
      <c r="P539" s="19"/>
    </row>
    <row r="540" spans="2:18" ht="28.8" x14ac:dyDescent="0.3">
      <c r="B540" s="19">
        <v>537</v>
      </c>
      <c r="C540" s="6">
        <v>2017</v>
      </c>
      <c r="D540" s="6" t="s">
        <v>836</v>
      </c>
      <c r="E540" s="6" t="s">
        <v>835</v>
      </c>
      <c r="F540" s="11" t="s">
        <v>1853</v>
      </c>
      <c r="G540" s="6" t="s">
        <v>484</v>
      </c>
      <c r="H540" s="19" t="s">
        <v>110</v>
      </c>
      <c r="I540" s="19" t="s">
        <v>837</v>
      </c>
      <c r="J540" s="19" t="s">
        <v>112</v>
      </c>
      <c r="K540" s="19" t="s">
        <v>893</v>
      </c>
      <c r="L540" s="10" t="s">
        <v>50</v>
      </c>
      <c r="M540" s="10" t="s">
        <v>50</v>
      </c>
      <c r="N540" s="10" t="s">
        <v>50</v>
      </c>
      <c r="O540" s="10" t="s">
        <v>50</v>
      </c>
      <c r="P540" s="19"/>
      <c r="Q540" s="19"/>
    </row>
    <row r="541" spans="2:18" ht="43.2" x14ac:dyDescent="0.3">
      <c r="B541" s="19">
        <v>538</v>
      </c>
      <c r="C541" s="6">
        <v>2017</v>
      </c>
      <c r="D541" s="6" t="s">
        <v>193</v>
      </c>
      <c r="E541" s="19" t="s">
        <v>194</v>
      </c>
      <c r="F541" s="11" t="s">
        <v>1854</v>
      </c>
      <c r="G541" s="6" t="s">
        <v>484</v>
      </c>
      <c r="H541" s="19" t="s">
        <v>14</v>
      </c>
      <c r="I541" s="19" t="s">
        <v>195</v>
      </c>
      <c r="J541" s="19" t="s">
        <v>112</v>
      </c>
      <c r="K541" s="19" t="s">
        <v>441</v>
      </c>
      <c r="L541" s="10" t="s">
        <v>112</v>
      </c>
      <c r="M541" s="10" t="s">
        <v>196</v>
      </c>
      <c r="N541" s="10" t="s">
        <v>50</v>
      </c>
      <c r="O541" s="10" t="s">
        <v>50</v>
      </c>
      <c r="P541" s="19"/>
      <c r="Q541" s="19"/>
    </row>
    <row r="542" spans="2:18" ht="28.8" x14ac:dyDescent="0.3">
      <c r="B542" s="19">
        <v>539</v>
      </c>
      <c r="C542" s="6">
        <v>2017</v>
      </c>
      <c r="D542" s="6" t="s">
        <v>1249</v>
      </c>
      <c r="E542" s="6" t="s">
        <v>1248</v>
      </c>
      <c r="F542" s="11" t="s">
        <v>1855</v>
      </c>
      <c r="G542" s="6" t="s">
        <v>484</v>
      </c>
      <c r="H542" s="19" t="s">
        <v>1250</v>
      </c>
      <c r="I542" s="19" t="s">
        <v>1251</v>
      </c>
      <c r="J542" s="19" t="s">
        <v>50</v>
      </c>
      <c r="K542" s="19" t="s">
        <v>1050</v>
      </c>
      <c r="L542" s="10" t="s">
        <v>1430</v>
      </c>
      <c r="M542" s="10" t="s">
        <v>1430</v>
      </c>
      <c r="N542" s="10" t="s">
        <v>1430</v>
      </c>
      <c r="O542" s="10" t="s">
        <v>1430</v>
      </c>
      <c r="P542" s="19"/>
      <c r="Q542" s="19"/>
      <c r="R542" s="19"/>
    </row>
    <row r="543" spans="2:18" x14ac:dyDescent="0.3">
      <c r="B543" s="19">
        <v>540</v>
      </c>
      <c r="C543" s="6">
        <v>2017</v>
      </c>
      <c r="D543" s="6" t="s">
        <v>1329</v>
      </c>
      <c r="E543" s="6" t="s">
        <v>1330</v>
      </c>
      <c r="F543" s="11" t="s">
        <v>1856</v>
      </c>
      <c r="G543" s="6" t="s">
        <v>972</v>
      </c>
      <c r="H543" s="6" t="s">
        <v>53</v>
      </c>
      <c r="I543" s="14" t="s">
        <v>53</v>
      </c>
      <c r="J543" s="17" t="s">
        <v>50</v>
      </c>
      <c r="K543" s="6" t="s">
        <v>1328</v>
      </c>
      <c r="L543" s="10" t="s">
        <v>1430</v>
      </c>
      <c r="M543" s="10" t="s">
        <v>1430</v>
      </c>
      <c r="N543" s="10" t="s">
        <v>1430</v>
      </c>
      <c r="O543" s="10" t="s">
        <v>1430</v>
      </c>
      <c r="P543" s="19"/>
      <c r="Q543" s="19"/>
    </row>
    <row r="544" spans="2:18" ht="43.2" x14ac:dyDescent="0.3">
      <c r="B544" s="19">
        <v>541</v>
      </c>
      <c r="C544" s="19">
        <v>2017</v>
      </c>
      <c r="D544" s="19" t="s">
        <v>689</v>
      </c>
      <c r="E544" s="19" t="s">
        <v>687</v>
      </c>
      <c r="F544" s="19" t="s">
        <v>1857</v>
      </c>
      <c r="G544" s="19" t="s">
        <v>484</v>
      </c>
      <c r="H544" s="19" t="s">
        <v>14</v>
      </c>
      <c r="I544" s="19" t="s">
        <v>688</v>
      </c>
      <c r="J544" s="19" t="s">
        <v>112</v>
      </c>
      <c r="K544" s="19" t="s">
        <v>893</v>
      </c>
      <c r="L544" s="10" t="s">
        <v>112</v>
      </c>
      <c r="M544" s="10" t="s">
        <v>112</v>
      </c>
      <c r="N544" s="10" t="s">
        <v>112</v>
      </c>
      <c r="O544" s="10" t="s">
        <v>50</v>
      </c>
      <c r="P544" s="19" t="s">
        <v>112</v>
      </c>
      <c r="Q544" s="19" t="s">
        <v>690</v>
      </c>
    </row>
    <row r="545" spans="2:18" ht="43.2" x14ac:dyDescent="0.3">
      <c r="B545" s="19">
        <v>542</v>
      </c>
      <c r="C545" s="6">
        <v>2017</v>
      </c>
      <c r="D545" s="6" t="s">
        <v>26</v>
      </c>
      <c r="E545" s="6" t="s">
        <v>2578</v>
      </c>
      <c r="F545" s="11" t="s">
        <v>2579</v>
      </c>
      <c r="G545" s="6" t="s">
        <v>483</v>
      </c>
      <c r="H545" s="19" t="s">
        <v>2557</v>
      </c>
      <c r="I545" s="19" t="s">
        <v>53</v>
      </c>
      <c r="J545" s="19" t="s">
        <v>112</v>
      </c>
      <c r="K545" s="19" t="s">
        <v>2556</v>
      </c>
      <c r="L545" s="10" t="s">
        <v>112</v>
      </c>
      <c r="M545" s="10" t="s">
        <v>50</v>
      </c>
      <c r="N545" s="10" t="s">
        <v>50</v>
      </c>
      <c r="O545" s="10" t="s">
        <v>112</v>
      </c>
      <c r="P545" s="19"/>
    </row>
    <row r="546" spans="2:18" ht="43.2" x14ac:dyDescent="0.3">
      <c r="B546" s="19">
        <v>543</v>
      </c>
      <c r="C546" s="6">
        <v>2017</v>
      </c>
      <c r="D546" s="6" t="s">
        <v>966</v>
      </c>
      <c r="E546" s="19" t="s">
        <v>2561</v>
      </c>
      <c r="F546" s="11" t="s">
        <v>2562</v>
      </c>
      <c r="G546" s="19" t="s">
        <v>483</v>
      </c>
      <c r="H546" s="19" t="s">
        <v>2557</v>
      </c>
      <c r="I546" s="19" t="s">
        <v>53</v>
      </c>
      <c r="J546" s="19" t="s">
        <v>112</v>
      </c>
      <c r="K546" s="19" t="s">
        <v>2556</v>
      </c>
      <c r="L546" s="10" t="s">
        <v>112</v>
      </c>
      <c r="M546" s="10" t="s">
        <v>50</v>
      </c>
      <c r="N546" s="10" t="s">
        <v>50</v>
      </c>
      <c r="O546" s="10" t="s">
        <v>50</v>
      </c>
      <c r="P546" s="19"/>
    </row>
    <row r="547" spans="2:18" ht="28.8" x14ac:dyDescent="0.3">
      <c r="B547" s="19">
        <v>544</v>
      </c>
      <c r="C547" s="6">
        <v>2017</v>
      </c>
      <c r="D547" s="6" t="s">
        <v>21</v>
      </c>
      <c r="E547" s="6" t="s">
        <v>796</v>
      </c>
      <c r="F547" s="11" t="s">
        <v>1858</v>
      </c>
      <c r="G547" s="6" t="s">
        <v>405</v>
      </c>
      <c r="H547" s="19" t="s">
        <v>53</v>
      </c>
      <c r="I547" s="19" t="s">
        <v>53</v>
      </c>
      <c r="J547" s="19" t="s">
        <v>112</v>
      </c>
      <c r="K547" s="19" t="s">
        <v>893</v>
      </c>
      <c r="L547" s="10" t="s">
        <v>112</v>
      </c>
      <c r="M547" s="10" t="s">
        <v>2168</v>
      </c>
      <c r="N547" s="10" t="s">
        <v>2168</v>
      </c>
      <c r="O547" s="10" t="s">
        <v>2168</v>
      </c>
      <c r="P547" s="19"/>
      <c r="Q547" s="19"/>
    </row>
    <row r="548" spans="2:18" ht="43.2" x14ac:dyDescent="0.3">
      <c r="B548" s="19">
        <v>545</v>
      </c>
      <c r="C548" s="6">
        <v>2017</v>
      </c>
      <c r="D548" s="6" t="s">
        <v>2575</v>
      </c>
      <c r="E548" s="6" t="s">
        <v>2576</v>
      </c>
      <c r="F548" s="11" t="s">
        <v>2577</v>
      </c>
      <c r="G548" s="6" t="s">
        <v>483</v>
      </c>
      <c r="H548" s="19" t="s">
        <v>2557</v>
      </c>
      <c r="I548" s="19" t="s">
        <v>53</v>
      </c>
      <c r="J548" s="19" t="s">
        <v>112</v>
      </c>
      <c r="K548" s="19" t="s">
        <v>2556</v>
      </c>
      <c r="L548" s="10" t="s">
        <v>112</v>
      </c>
      <c r="M548" s="10" t="s">
        <v>50</v>
      </c>
      <c r="N548" s="10" t="s">
        <v>50</v>
      </c>
      <c r="O548" s="10" t="s">
        <v>50</v>
      </c>
      <c r="P548" s="19"/>
    </row>
    <row r="549" spans="2:18" ht="28.8" x14ac:dyDescent="0.3">
      <c r="B549" s="19">
        <v>546</v>
      </c>
      <c r="C549" s="6">
        <v>2017</v>
      </c>
      <c r="D549" s="6" t="s">
        <v>140</v>
      </c>
      <c r="E549" s="6" t="s">
        <v>139</v>
      </c>
      <c r="F549" s="11" t="s">
        <v>1859</v>
      </c>
      <c r="G549" s="6" t="s">
        <v>484</v>
      </c>
      <c r="H549" s="19" t="s">
        <v>77</v>
      </c>
      <c r="I549" s="19" t="s">
        <v>141</v>
      </c>
      <c r="J549" s="19" t="s">
        <v>112</v>
      </c>
      <c r="K549" s="19" t="s">
        <v>441</v>
      </c>
      <c r="L549" s="10" t="s">
        <v>112</v>
      </c>
      <c r="M549" s="10" t="s">
        <v>50</v>
      </c>
      <c r="N549" s="10" t="s">
        <v>50</v>
      </c>
      <c r="O549" s="10" t="s">
        <v>112</v>
      </c>
      <c r="P549" s="19"/>
      <c r="Q549" s="19" t="s">
        <v>536</v>
      </c>
    </row>
    <row r="550" spans="2:18" ht="28.8" x14ac:dyDescent="0.3">
      <c r="B550" s="19">
        <v>547</v>
      </c>
      <c r="C550" s="6">
        <v>2017</v>
      </c>
      <c r="D550" s="6" t="s">
        <v>818</v>
      </c>
      <c r="E550" s="6" t="s">
        <v>817</v>
      </c>
      <c r="F550" s="11" t="s">
        <v>1861</v>
      </c>
      <c r="G550" s="6" t="s">
        <v>484</v>
      </c>
      <c r="H550" s="19" t="s">
        <v>819</v>
      </c>
      <c r="I550" s="6" t="s">
        <v>820</v>
      </c>
      <c r="J550" s="17" t="s">
        <v>112</v>
      </c>
      <c r="K550" s="19" t="s">
        <v>893</v>
      </c>
      <c r="L550" s="10" t="s">
        <v>50</v>
      </c>
      <c r="M550" s="10" t="s">
        <v>50</v>
      </c>
      <c r="N550" s="10" t="s">
        <v>50</v>
      </c>
      <c r="O550" s="10" t="s">
        <v>50</v>
      </c>
      <c r="P550" s="19"/>
      <c r="Q550" s="19"/>
    </row>
    <row r="551" spans="2:18" ht="43.2" x14ac:dyDescent="0.3">
      <c r="B551" s="19">
        <v>548</v>
      </c>
      <c r="C551" s="19">
        <v>2017</v>
      </c>
      <c r="D551" s="19" t="s">
        <v>2570</v>
      </c>
      <c r="E551" s="19" t="s">
        <v>2571</v>
      </c>
      <c r="F551" s="19" t="s">
        <v>2572</v>
      </c>
      <c r="G551" s="19" t="s">
        <v>483</v>
      </c>
      <c r="H551" s="19" t="s">
        <v>2557</v>
      </c>
      <c r="I551" s="19" t="s">
        <v>2675</v>
      </c>
      <c r="J551" s="19" t="s">
        <v>112</v>
      </c>
      <c r="K551" s="19" t="s">
        <v>2556</v>
      </c>
      <c r="L551" s="10" t="s">
        <v>112</v>
      </c>
      <c r="M551" s="10" t="s">
        <v>50</v>
      </c>
      <c r="N551" s="10" t="s">
        <v>112</v>
      </c>
      <c r="O551" s="10" t="s">
        <v>50</v>
      </c>
      <c r="P551" s="19" t="s">
        <v>112</v>
      </c>
      <c r="Q551" s="19" t="s">
        <v>2569</v>
      </c>
    </row>
    <row r="552" spans="2:18" ht="28.8" x14ac:dyDescent="0.3">
      <c r="B552" s="19">
        <v>549</v>
      </c>
      <c r="C552" s="6">
        <v>2017</v>
      </c>
      <c r="D552" s="6" t="s">
        <v>1310</v>
      </c>
      <c r="E552" s="6" t="s">
        <v>1309</v>
      </c>
      <c r="F552" s="11" t="s">
        <v>1862</v>
      </c>
      <c r="G552" s="6" t="s">
        <v>484</v>
      </c>
      <c r="H552" s="19" t="s">
        <v>1312</v>
      </c>
      <c r="I552" s="19" t="s">
        <v>1311</v>
      </c>
      <c r="J552" s="19" t="s">
        <v>50</v>
      </c>
      <c r="K552" s="19" t="s">
        <v>1287</v>
      </c>
      <c r="L552" s="10" t="s">
        <v>1430</v>
      </c>
      <c r="M552" s="10" t="s">
        <v>1430</v>
      </c>
      <c r="N552" s="10" t="s">
        <v>1430</v>
      </c>
      <c r="O552" s="10" t="s">
        <v>1430</v>
      </c>
      <c r="P552" s="19"/>
      <c r="Q552" s="19"/>
      <c r="R552" s="19"/>
    </row>
    <row r="553" spans="2:18" ht="43.2" x14ac:dyDescent="0.3">
      <c r="B553" s="19">
        <v>550</v>
      </c>
      <c r="C553" s="19">
        <v>2015</v>
      </c>
      <c r="D553" s="19" t="s">
        <v>827</v>
      </c>
      <c r="E553" s="19" t="s">
        <v>2764</v>
      </c>
      <c r="F553" s="19" t="s">
        <v>2763</v>
      </c>
      <c r="G553" s="19" t="s">
        <v>483</v>
      </c>
      <c r="H553" s="19" t="s">
        <v>2765</v>
      </c>
      <c r="I553" s="19" t="s">
        <v>53</v>
      </c>
      <c r="J553" s="19" t="s">
        <v>112</v>
      </c>
      <c r="K553" s="19" t="s">
        <v>2057</v>
      </c>
      <c r="L553" s="10" t="s">
        <v>112</v>
      </c>
      <c r="M553" s="10" t="s">
        <v>50</v>
      </c>
      <c r="N553" s="10" t="s">
        <v>50</v>
      </c>
      <c r="O553" s="10" t="s">
        <v>50</v>
      </c>
      <c r="P553" s="19"/>
      <c r="Q553" s="27"/>
    </row>
    <row r="554" spans="2:18" ht="28.8" x14ac:dyDescent="0.3">
      <c r="B554" s="19">
        <v>551</v>
      </c>
      <c r="C554" s="19">
        <v>2018</v>
      </c>
      <c r="D554" s="19" t="s">
        <v>2770</v>
      </c>
      <c r="E554" s="19" t="s">
        <v>2768</v>
      </c>
      <c r="F554" s="19" t="s">
        <v>2769</v>
      </c>
      <c r="G554" s="19" t="s">
        <v>483</v>
      </c>
      <c r="H554" s="19" t="s">
        <v>2772</v>
      </c>
      <c r="I554" s="19" t="s">
        <v>2771</v>
      </c>
      <c r="J554" s="19" t="s">
        <v>112</v>
      </c>
      <c r="K554" s="19" t="s">
        <v>2057</v>
      </c>
      <c r="L554" s="10" t="s">
        <v>112</v>
      </c>
      <c r="M554" s="10" t="s">
        <v>112</v>
      </c>
      <c r="N554" s="10" t="s">
        <v>112</v>
      </c>
      <c r="O554" s="10" t="s">
        <v>50</v>
      </c>
      <c r="P554" s="19"/>
      <c r="Q554" s="27"/>
    </row>
    <row r="555" spans="2:18" x14ac:dyDescent="0.3">
      <c r="L555" s="10"/>
      <c r="M555" s="10"/>
      <c r="N555" s="10"/>
      <c r="O555" s="10"/>
      <c r="P555" s="19"/>
    </row>
    <row r="556" spans="2:18" x14ac:dyDescent="0.3">
      <c r="L556" s="10"/>
      <c r="M556" s="10"/>
      <c r="N556" s="10"/>
      <c r="O556" s="10"/>
      <c r="P556" s="19"/>
    </row>
    <row r="557" spans="2:18" x14ac:dyDescent="0.3">
      <c r="L557" s="10"/>
      <c r="M557" s="10"/>
      <c r="N557" s="10"/>
      <c r="O557" s="10"/>
      <c r="P557" s="19"/>
    </row>
    <row r="558" spans="2:18" x14ac:dyDescent="0.3">
      <c r="L558" s="10"/>
      <c r="M558" s="10"/>
      <c r="N558" s="10"/>
      <c r="O558" s="10"/>
      <c r="P558" s="19"/>
    </row>
    <row r="559" spans="2:18" x14ac:dyDescent="0.3">
      <c r="L559" s="10"/>
      <c r="M559" s="10"/>
      <c r="N559" s="10"/>
      <c r="O559" s="10"/>
      <c r="P559" s="19"/>
    </row>
    <row r="560" spans="2:18" x14ac:dyDescent="0.3">
      <c r="L560" s="10"/>
      <c r="M560" s="10"/>
      <c r="N560" s="10"/>
      <c r="O560" s="10"/>
      <c r="P560" s="19"/>
    </row>
    <row r="561" spans="12:15" x14ac:dyDescent="0.3">
      <c r="L561" s="10"/>
      <c r="M561" s="10"/>
      <c r="N561" s="10"/>
      <c r="O561" s="29"/>
    </row>
    <row r="562" spans="12:15" x14ac:dyDescent="0.3">
      <c r="L562" s="10"/>
      <c r="M562" s="10"/>
      <c r="N562" s="10"/>
      <c r="O562" s="29"/>
    </row>
    <row r="563" spans="12:15" x14ac:dyDescent="0.3">
      <c r="L563" s="10"/>
      <c r="M563" s="10"/>
      <c r="N563" s="10"/>
      <c r="O563" s="29"/>
    </row>
    <row r="564" spans="12:15" x14ac:dyDescent="0.3">
      <c r="L564" s="10"/>
      <c r="M564" s="10"/>
      <c r="N564" s="10"/>
      <c r="O564" s="29"/>
    </row>
    <row r="565" spans="12:15" x14ac:dyDescent="0.3">
      <c r="L565" s="10"/>
      <c r="M565" s="10"/>
      <c r="N565" s="10"/>
      <c r="O565" s="29"/>
    </row>
    <row r="566" spans="12:15" x14ac:dyDescent="0.3">
      <c r="L566" s="10"/>
      <c r="M566" s="10"/>
      <c r="N566" s="10"/>
      <c r="O566" s="29"/>
    </row>
    <row r="567" spans="12:15" x14ac:dyDescent="0.3">
      <c r="L567" s="10"/>
      <c r="M567" s="10"/>
      <c r="N567" s="10"/>
      <c r="O567" s="29"/>
    </row>
    <row r="568" spans="12:15" x14ac:dyDescent="0.3">
      <c r="L568" s="10"/>
      <c r="M568" s="10"/>
      <c r="N568" s="10"/>
      <c r="O568" s="29"/>
    </row>
    <row r="569" spans="12:15" x14ac:dyDescent="0.3">
      <c r="L569" s="10"/>
      <c r="M569" s="10"/>
      <c r="N569" s="10"/>
      <c r="O569" s="29"/>
    </row>
    <row r="570" spans="12:15" x14ac:dyDescent="0.3">
      <c r="L570" s="10"/>
      <c r="M570" s="10"/>
      <c r="N570" s="10"/>
      <c r="O570" s="29"/>
    </row>
    <row r="571" spans="12:15" x14ac:dyDescent="0.3">
      <c r="L571" s="10"/>
      <c r="M571" s="10"/>
      <c r="N571" s="10"/>
      <c r="O571" s="29"/>
    </row>
    <row r="572" spans="12:15" x14ac:dyDescent="0.3">
      <c r="L572" s="10"/>
      <c r="M572" s="10"/>
      <c r="N572" s="10"/>
      <c r="O572" s="29"/>
    </row>
    <row r="573" spans="12:15" x14ac:dyDescent="0.3">
      <c r="L573" s="10"/>
      <c r="M573" s="10"/>
      <c r="N573" s="10"/>
      <c r="O573" s="29"/>
    </row>
    <row r="574" spans="12:15" x14ac:dyDescent="0.3">
      <c r="L574" s="10"/>
      <c r="M574" s="10"/>
      <c r="N574" s="10"/>
      <c r="O574" s="29"/>
    </row>
    <row r="575" spans="12:15" x14ac:dyDescent="0.3">
      <c r="L575" s="10"/>
      <c r="M575" s="10"/>
      <c r="N575" s="10"/>
      <c r="O575" s="29"/>
    </row>
    <row r="576" spans="12:15" x14ac:dyDescent="0.3">
      <c r="L576" s="10"/>
      <c r="M576" s="10"/>
      <c r="N576" s="10"/>
      <c r="O576" s="29"/>
    </row>
    <row r="577" spans="12:15" x14ac:dyDescent="0.3">
      <c r="L577" s="10"/>
      <c r="M577" s="10"/>
      <c r="N577" s="10"/>
      <c r="O577" s="29"/>
    </row>
    <row r="578" spans="12:15" x14ac:dyDescent="0.3">
      <c r="L578" s="10"/>
      <c r="M578" s="10"/>
      <c r="N578" s="10"/>
      <c r="O578" s="29"/>
    </row>
    <row r="579" spans="12:15" x14ac:dyDescent="0.3">
      <c r="L579" s="10"/>
      <c r="M579" s="10"/>
      <c r="N579" s="10"/>
      <c r="O579" s="29"/>
    </row>
    <row r="580" spans="12:15" x14ac:dyDescent="0.3">
      <c r="L580" s="10"/>
      <c r="M580" s="10"/>
      <c r="N580" s="10"/>
      <c r="O580" s="29"/>
    </row>
    <row r="581" spans="12:15" x14ac:dyDescent="0.3">
      <c r="L581" s="10"/>
      <c r="M581" s="10"/>
      <c r="N581" s="10"/>
      <c r="O581" s="29"/>
    </row>
    <row r="582" spans="12:15" x14ac:dyDescent="0.3">
      <c r="L582" s="10"/>
      <c r="M582" s="10"/>
      <c r="N582" s="10"/>
      <c r="O582" s="29"/>
    </row>
    <row r="583" spans="12:15" x14ac:dyDescent="0.3">
      <c r="L583" s="10"/>
      <c r="M583" s="10"/>
      <c r="N583" s="10"/>
      <c r="O583" s="29"/>
    </row>
    <row r="584" spans="12:15" x14ac:dyDescent="0.3">
      <c r="L584" s="10"/>
      <c r="M584" s="10"/>
      <c r="N584" s="10"/>
      <c r="O584" s="29"/>
    </row>
    <row r="585" spans="12:15" x14ac:dyDescent="0.3">
      <c r="L585" s="10"/>
      <c r="M585" s="10"/>
      <c r="N585" s="10"/>
      <c r="O585" s="29"/>
    </row>
    <row r="586" spans="12:15" x14ac:dyDescent="0.3">
      <c r="L586" s="10"/>
      <c r="M586" s="10"/>
      <c r="N586" s="10"/>
      <c r="O586" s="29"/>
    </row>
    <row r="587" spans="12:15" x14ac:dyDescent="0.3">
      <c r="L587" s="10"/>
      <c r="M587" s="10"/>
      <c r="N587" s="10"/>
      <c r="O587" s="29"/>
    </row>
    <row r="588" spans="12:15" x14ac:dyDescent="0.3">
      <c r="L588" s="10"/>
      <c r="M588" s="10"/>
      <c r="N588" s="10"/>
      <c r="O588" s="29"/>
    </row>
    <row r="589" spans="12:15" x14ac:dyDescent="0.3">
      <c r="L589" s="10"/>
      <c r="M589" s="10"/>
      <c r="N589" s="10"/>
      <c r="O589" s="29"/>
    </row>
    <row r="590" spans="12:15" x14ac:dyDescent="0.3">
      <c r="L590" s="10"/>
      <c r="M590" s="10"/>
      <c r="N590" s="10"/>
      <c r="O590" s="29"/>
    </row>
    <row r="591" spans="12:15" x14ac:dyDescent="0.3">
      <c r="L591" s="10"/>
      <c r="M591" s="10"/>
      <c r="N591" s="10"/>
      <c r="O591" s="29"/>
    </row>
    <row r="592" spans="12:15" x14ac:dyDescent="0.3">
      <c r="L592" s="10"/>
      <c r="M592" s="10"/>
      <c r="N592" s="10"/>
      <c r="O592" s="29"/>
    </row>
    <row r="593" spans="12:15" x14ac:dyDescent="0.3">
      <c r="L593" s="10"/>
      <c r="M593" s="10"/>
      <c r="N593" s="10"/>
      <c r="O593" s="29"/>
    </row>
    <row r="594" spans="12:15" x14ac:dyDescent="0.3">
      <c r="L594" s="10"/>
      <c r="M594" s="10"/>
      <c r="N594" s="10"/>
      <c r="O594" s="29"/>
    </row>
    <row r="595" spans="12:15" x14ac:dyDescent="0.3">
      <c r="L595" s="10"/>
      <c r="M595" s="10"/>
      <c r="N595" s="10"/>
      <c r="O595" s="29"/>
    </row>
    <row r="596" spans="12:15" x14ac:dyDescent="0.3">
      <c r="L596" s="10"/>
      <c r="M596" s="10"/>
      <c r="N596" s="10"/>
      <c r="O596" s="29"/>
    </row>
    <row r="597" spans="12:15" x14ac:dyDescent="0.3">
      <c r="L597" s="10"/>
      <c r="M597" s="10"/>
      <c r="N597" s="10"/>
      <c r="O597" s="29"/>
    </row>
    <row r="598" spans="12:15" x14ac:dyDescent="0.3">
      <c r="L598" s="10"/>
      <c r="M598" s="10"/>
      <c r="N598" s="10"/>
      <c r="O598" s="29"/>
    </row>
    <row r="599" spans="12:15" x14ac:dyDescent="0.3">
      <c r="L599" s="10"/>
      <c r="M599" s="10"/>
      <c r="N599" s="10"/>
      <c r="O599" s="29"/>
    </row>
  </sheetData>
  <sortState ref="B4:S552">
    <sortCondition ref="C4:C552"/>
  </sortState>
  <conditionalFormatting sqref="M150:M151 M153 M172 M175:M179 M203 M205 M208:M224 M226:M230 M232:M235 M238:M244 M246:M249 M251:M252 M254:M265 M33:M48 M20:M25 M27:M30 M117:M126 M155:M156 M4:M17 M181:M200 M162:M170 N162:O168 M296:M298 M57:M112 M300:M303 L9:L17 L19:L48 L50:L156 M50:M55 L158:L172 M158:M160 L174:L359 L361:L440 L442:L467 M447:M498 N455:O498 O500:O505 M500:M541 L511:L541 N499:N541 O524:O541 Q534 O543:O560 N543:N563 L543:L572 M543:M564">
    <cfRule type="cellIs" dxfId="266" priority="339" operator="equal">
      <formula>"yes"</formula>
    </cfRule>
  </conditionalFormatting>
  <conditionalFormatting sqref="M113:M115 Q127 M139:M144 M146:M148 M128:M137">
    <cfRule type="cellIs" dxfId="265" priority="334" operator="equal">
      <formula>"yes"</formula>
    </cfRule>
  </conditionalFormatting>
  <conditionalFormatting sqref="P1:P560">
    <cfRule type="cellIs" dxfId="264" priority="333" operator="equal">
      <formula>"yes"</formula>
    </cfRule>
  </conditionalFormatting>
  <conditionalFormatting sqref="M116">
    <cfRule type="cellIs" dxfId="263" priority="332" operator="equal">
      <formula>"yes"</formula>
    </cfRule>
  </conditionalFormatting>
  <conditionalFormatting sqref="Q134">
    <cfRule type="cellIs" dxfId="262" priority="331" operator="equal">
      <formula>"yes"</formula>
    </cfRule>
  </conditionalFormatting>
  <conditionalFormatting sqref="Q135">
    <cfRule type="cellIs" dxfId="261" priority="330" operator="equal">
      <formula>"yes"</formula>
    </cfRule>
  </conditionalFormatting>
  <conditionalFormatting sqref="Q138">
    <cfRule type="cellIs" dxfId="260" priority="329" operator="equal">
      <formula>"yes"</formula>
    </cfRule>
  </conditionalFormatting>
  <conditionalFormatting sqref="Q145">
    <cfRule type="cellIs" dxfId="259" priority="328" operator="equal">
      <formula>"yes"</formula>
    </cfRule>
  </conditionalFormatting>
  <conditionalFormatting sqref="Q149">
    <cfRule type="cellIs" dxfId="258" priority="327" operator="equal">
      <formula>"yes"</formula>
    </cfRule>
  </conditionalFormatting>
  <conditionalFormatting sqref="Q152">
    <cfRule type="cellIs" dxfId="257" priority="326" operator="equal">
      <formula>"yes"</formula>
    </cfRule>
  </conditionalFormatting>
  <conditionalFormatting sqref="M236">
    <cfRule type="cellIs" dxfId="256" priority="306" operator="equal">
      <formula>"yes"</formula>
    </cfRule>
  </conditionalFormatting>
  <conditionalFormatting sqref="M180">
    <cfRule type="cellIs" dxfId="255" priority="315" operator="equal">
      <formula>"yes"</formula>
    </cfRule>
  </conditionalFormatting>
  <conditionalFormatting sqref="M127">
    <cfRule type="cellIs" dxfId="254" priority="279" operator="equal">
      <formula>"yes"</formula>
    </cfRule>
  </conditionalFormatting>
  <conditionalFormatting sqref="M138">
    <cfRule type="cellIs" dxfId="253" priority="278" operator="equal">
      <formula>"yes"</formula>
    </cfRule>
  </conditionalFormatting>
  <conditionalFormatting sqref="M31">
    <cfRule type="cellIs" dxfId="252" priority="307" operator="equal">
      <formula>"yes"</formula>
    </cfRule>
  </conditionalFormatting>
  <conditionalFormatting sqref="M19">
    <cfRule type="cellIs" dxfId="251" priority="281" operator="equal">
      <formula>"yes"</formula>
    </cfRule>
  </conditionalFormatting>
  <conditionalFormatting sqref="M145">
    <cfRule type="cellIs" dxfId="250" priority="277" operator="equal">
      <formula>"yes"</formula>
    </cfRule>
  </conditionalFormatting>
  <conditionalFormatting sqref="M26">
    <cfRule type="cellIs" dxfId="249" priority="280" operator="equal">
      <formula>"yes"</formula>
    </cfRule>
  </conditionalFormatting>
  <conditionalFormatting sqref="M267:M269 M289 M305:M306 M308 M316:M317 M320:M321 M323:M337 M356:M358 M360:M361 M363:M364 M367 M369:M370 M374:M380 M382:M392 M397 M402:M403 M416:M421 M423:M427 M429 M431:M432 M438 M285:M287 M310:M314 M394:M395 M406:M410 M434:M436 M400 M412:M414 M339:M342 M271:M283">
    <cfRule type="cellIs" dxfId="248" priority="284" operator="equal">
      <formula>"yes"</formula>
    </cfRule>
  </conditionalFormatting>
  <conditionalFormatting sqref="M291:M295">
    <cfRule type="cellIs" dxfId="247" priority="283" operator="equal">
      <formula>"yes"</formula>
    </cfRule>
  </conditionalFormatting>
  <conditionalFormatting sqref="M32">
    <cfRule type="cellIs" dxfId="246" priority="282" operator="equal">
      <formula>"yes"</formula>
    </cfRule>
  </conditionalFormatting>
  <conditionalFormatting sqref="M149">
    <cfRule type="cellIs" dxfId="245" priority="276" operator="equal">
      <formula>"yes"</formula>
    </cfRule>
  </conditionalFormatting>
  <conditionalFormatting sqref="M152">
    <cfRule type="cellIs" dxfId="244" priority="275" operator="equal">
      <formula>"yes"</formula>
    </cfRule>
  </conditionalFormatting>
  <conditionalFormatting sqref="M154">
    <cfRule type="cellIs" dxfId="243" priority="274" operator="equal">
      <formula>"yes"</formula>
    </cfRule>
  </conditionalFormatting>
  <conditionalFormatting sqref="M171">
    <cfRule type="cellIs" dxfId="242" priority="273" operator="equal">
      <formula>"yes"</formula>
    </cfRule>
  </conditionalFormatting>
  <conditionalFormatting sqref="M174">
    <cfRule type="cellIs" dxfId="241" priority="272" operator="equal">
      <formula>"yes"</formula>
    </cfRule>
  </conditionalFormatting>
  <conditionalFormatting sqref="M201">
    <cfRule type="cellIs" dxfId="240" priority="271" operator="equal">
      <formula>"yes"</formula>
    </cfRule>
  </conditionalFormatting>
  <conditionalFormatting sqref="M202">
    <cfRule type="cellIs" dxfId="239" priority="270" operator="equal">
      <formula>"yes"</formula>
    </cfRule>
  </conditionalFormatting>
  <conditionalFormatting sqref="M207">
    <cfRule type="cellIs" dxfId="238" priority="269" operator="equal">
      <formula>"yes"</formula>
    </cfRule>
  </conditionalFormatting>
  <conditionalFormatting sqref="M225">
    <cfRule type="cellIs" dxfId="237" priority="268" operator="equal">
      <formula>"yes"</formula>
    </cfRule>
  </conditionalFormatting>
  <conditionalFormatting sqref="M231">
    <cfRule type="cellIs" dxfId="236" priority="267" operator="equal">
      <formula>"yes"</formula>
    </cfRule>
  </conditionalFormatting>
  <conditionalFormatting sqref="M237">
    <cfRule type="cellIs" dxfId="235" priority="266" operator="equal">
      <formula>"yes"</formula>
    </cfRule>
  </conditionalFormatting>
  <conditionalFormatting sqref="M245">
    <cfRule type="cellIs" dxfId="234" priority="265" operator="equal">
      <formula>"yes"</formula>
    </cfRule>
  </conditionalFormatting>
  <conditionalFormatting sqref="M250">
    <cfRule type="cellIs" dxfId="233" priority="264" operator="equal">
      <formula>"yes"</formula>
    </cfRule>
  </conditionalFormatting>
  <conditionalFormatting sqref="M253">
    <cfRule type="cellIs" dxfId="232" priority="263" operator="equal">
      <formula>"yes"</formula>
    </cfRule>
  </conditionalFormatting>
  <conditionalFormatting sqref="M266">
    <cfRule type="cellIs" dxfId="231" priority="262" operator="equal">
      <formula>"yes"</formula>
    </cfRule>
  </conditionalFormatting>
  <conditionalFormatting sqref="M288">
    <cfRule type="cellIs" dxfId="230" priority="261" operator="equal">
      <formula>"yes"</formula>
    </cfRule>
  </conditionalFormatting>
  <conditionalFormatting sqref="M304">
    <cfRule type="cellIs" dxfId="229" priority="260" operator="equal">
      <formula>"yes"</formula>
    </cfRule>
  </conditionalFormatting>
  <conditionalFormatting sqref="M307">
    <cfRule type="cellIs" dxfId="228" priority="259" operator="equal">
      <formula>"yes"</formula>
    </cfRule>
  </conditionalFormatting>
  <conditionalFormatting sqref="M315">
    <cfRule type="cellIs" dxfId="227" priority="258" operator="equal">
      <formula>"yes"</formula>
    </cfRule>
  </conditionalFormatting>
  <conditionalFormatting sqref="M319">
    <cfRule type="cellIs" dxfId="226" priority="257" operator="equal">
      <formula>"yes"</formula>
    </cfRule>
  </conditionalFormatting>
  <conditionalFormatting sqref="M322">
    <cfRule type="cellIs" dxfId="225" priority="256" operator="equal">
      <formula>"yes"</formula>
    </cfRule>
  </conditionalFormatting>
  <conditionalFormatting sqref="M56">
    <cfRule type="cellIs" dxfId="224" priority="255" operator="equal">
      <formula>"yes"</formula>
    </cfRule>
  </conditionalFormatting>
  <conditionalFormatting sqref="M284">
    <cfRule type="cellIs" dxfId="223" priority="254" operator="equal">
      <formula>"yes"</formula>
    </cfRule>
  </conditionalFormatting>
  <conditionalFormatting sqref="M309">
    <cfRule type="cellIs" dxfId="222" priority="253" operator="equal">
      <formula>"yes"</formula>
    </cfRule>
  </conditionalFormatting>
  <conditionalFormatting sqref="M354">
    <cfRule type="cellIs" dxfId="221" priority="252" operator="equal">
      <formula>"yes"</formula>
    </cfRule>
  </conditionalFormatting>
  <conditionalFormatting sqref="M366">
    <cfRule type="cellIs" dxfId="220" priority="251" operator="equal">
      <formula>"yes"</formula>
    </cfRule>
  </conditionalFormatting>
  <conditionalFormatting sqref="M393">
    <cfRule type="cellIs" dxfId="219" priority="250" operator="equal">
      <formula>"yes"</formula>
    </cfRule>
  </conditionalFormatting>
  <conditionalFormatting sqref="M404">
    <cfRule type="cellIs" dxfId="218" priority="249" operator="equal">
      <formula>"yes"</formula>
    </cfRule>
  </conditionalFormatting>
  <conditionalFormatting sqref="M433">
    <cfRule type="cellIs" dxfId="217" priority="248" operator="equal">
      <formula>"yes"</formula>
    </cfRule>
  </conditionalFormatting>
  <conditionalFormatting sqref="Q16">
    <cfRule type="cellIs" dxfId="216" priority="247" operator="equal">
      <formula>"yes"</formula>
    </cfRule>
  </conditionalFormatting>
  <conditionalFormatting sqref="N161">
    <cfRule type="cellIs" dxfId="215" priority="91" operator="equal">
      <formula>"yes"</formula>
    </cfRule>
  </conditionalFormatting>
  <conditionalFormatting sqref="M439:M443 M445">
    <cfRule type="cellIs" dxfId="214" priority="125" operator="equal">
      <formula>"yes"</formula>
    </cfRule>
  </conditionalFormatting>
  <conditionalFormatting sqref="N150:O150 N153:O153 N172:O172 N205:O205 N208:O208 N246:O246 N252:O252 N254:O256 N33:O48 N21:O25 N27:O28 N57:O58 N4:O4 N181:O183 N7:O8 N11:O14 N16:O17 N30:O30 N60:O60 N62:O82 N85:O91 N93:O94 N105:O109 N111:O112 N170:O170 N185:O187 N189:O191 N210:O214 N216:O216 N248:O249 N260:O264 N234:O235 N243:O244 N258:O258 N96:O102 N119:O126 N156:O156 N175:O179 N193:O200 N220:O224 N226:O230 N232:O232 N238:O241 N50:O55 N158:O159">
    <cfRule type="cellIs" dxfId="213" priority="244" operator="equal">
      <formula>"yes"</formula>
    </cfRule>
  </conditionalFormatting>
  <conditionalFormatting sqref="N113:O114 N140:O142 N146:O148 N130:O133 N136:O137 N144:O144">
    <cfRule type="cellIs" dxfId="212" priority="243" operator="equal">
      <formula>"yes"</formula>
    </cfRule>
  </conditionalFormatting>
  <conditionalFormatting sqref="N116:O116">
    <cfRule type="cellIs" dxfId="211" priority="242" operator="equal">
      <formula>"yes"</formula>
    </cfRule>
  </conditionalFormatting>
  <conditionalFormatting sqref="N284:O284">
    <cfRule type="cellIs" dxfId="210" priority="207" operator="equal">
      <formula>"yes"</formula>
    </cfRule>
  </conditionalFormatting>
  <conditionalFormatting sqref="O6">
    <cfRule type="cellIs" dxfId="209" priority="199" operator="equal">
      <formula>"yes"</formula>
    </cfRule>
  </conditionalFormatting>
  <conditionalFormatting sqref="N180:O180">
    <cfRule type="cellIs" dxfId="208" priority="240" operator="equal">
      <formula>"yes"</formula>
    </cfRule>
  </conditionalFormatting>
  <conditionalFormatting sqref="N127:O127">
    <cfRule type="cellIs" dxfId="207" priority="232" operator="equal">
      <formula>"yes"</formula>
    </cfRule>
  </conditionalFormatting>
  <conditionalFormatting sqref="N31:O31">
    <cfRule type="cellIs" dxfId="206" priority="239" operator="equal">
      <formula>"yes"</formula>
    </cfRule>
  </conditionalFormatting>
  <conditionalFormatting sqref="N26:O26">
    <cfRule type="cellIs" dxfId="205" priority="233" operator="equal">
      <formula>"yes"</formula>
    </cfRule>
  </conditionalFormatting>
  <conditionalFormatting sqref="N145:O145">
    <cfRule type="cellIs" dxfId="204" priority="230" operator="equal">
      <formula>"yes"</formula>
    </cfRule>
  </conditionalFormatting>
  <conditionalFormatting sqref="N267:O269 N289:O289 N305:O305 N308:O308 N316:O317 N320:O321 N324:O332 N356:O357 N360:O361 N363:O363 N369:O370 N382:O382 N397:O397 N402:O403 N417:O417 N286:O287 N311:O311 N395:O395 N406:O406 N278:O279 N313:O314 N334:O337 N340:O340 N342:O342 N377:O378 N387:O392 N408:O410 N272:O272 N380:O380 N384:O385 N297:O298 N400:O400 N412:O414 N300:O303">
    <cfRule type="cellIs" dxfId="203" priority="237" operator="equal">
      <formula>"yes"</formula>
    </cfRule>
  </conditionalFormatting>
  <conditionalFormatting sqref="N291:O293 N295:O295">
    <cfRule type="cellIs" dxfId="202" priority="236" operator="equal">
      <formula>"yes"</formula>
    </cfRule>
  </conditionalFormatting>
  <conditionalFormatting sqref="N32:O32">
    <cfRule type="cellIs" dxfId="201" priority="235" operator="equal">
      <formula>"yes"</formula>
    </cfRule>
  </conditionalFormatting>
  <conditionalFormatting sqref="N149:O149">
    <cfRule type="cellIs" dxfId="200" priority="229" operator="equal">
      <formula>"yes"</formula>
    </cfRule>
  </conditionalFormatting>
  <conditionalFormatting sqref="N152:O152">
    <cfRule type="cellIs" dxfId="199" priority="228" operator="equal">
      <formula>"yes"</formula>
    </cfRule>
  </conditionalFormatting>
  <conditionalFormatting sqref="N154:O154">
    <cfRule type="cellIs" dxfId="198" priority="227" operator="equal">
      <formula>"yes"</formula>
    </cfRule>
  </conditionalFormatting>
  <conditionalFormatting sqref="N171:O171">
    <cfRule type="cellIs" dxfId="197" priority="226" operator="equal">
      <formula>"yes"</formula>
    </cfRule>
  </conditionalFormatting>
  <conditionalFormatting sqref="N83:O83">
    <cfRule type="cellIs" dxfId="196" priority="183" operator="equal">
      <formula>"yes"</formula>
    </cfRule>
  </conditionalFormatting>
  <conditionalFormatting sqref="O59">
    <cfRule type="cellIs" dxfId="195" priority="187" operator="equal">
      <formula>"yes"</formula>
    </cfRule>
  </conditionalFormatting>
  <conditionalFormatting sqref="N202:O202">
    <cfRule type="cellIs" dxfId="194" priority="223" operator="equal">
      <formula>"yes"</formula>
    </cfRule>
  </conditionalFormatting>
  <conditionalFormatting sqref="N207:O207">
    <cfRule type="cellIs" dxfId="193" priority="222" operator="equal">
      <formula>"yes"</formula>
    </cfRule>
  </conditionalFormatting>
  <conditionalFormatting sqref="N237:O237">
    <cfRule type="cellIs" dxfId="192" priority="219" operator="equal">
      <formula>"yes"</formula>
    </cfRule>
  </conditionalFormatting>
  <conditionalFormatting sqref="N245:O245">
    <cfRule type="cellIs" dxfId="191" priority="218" operator="equal">
      <formula>"yes"</formula>
    </cfRule>
  </conditionalFormatting>
  <conditionalFormatting sqref="N250:O250">
    <cfRule type="cellIs" dxfId="190" priority="217" operator="equal">
      <formula>"yes"</formula>
    </cfRule>
  </conditionalFormatting>
  <conditionalFormatting sqref="N253:O253">
    <cfRule type="cellIs" dxfId="189" priority="216" operator="equal">
      <formula>"yes"</formula>
    </cfRule>
  </conditionalFormatting>
  <conditionalFormatting sqref="N266:O266">
    <cfRule type="cellIs" dxfId="188" priority="215" operator="equal">
      <formula>"yes"</formula>
    </cfRule>
  </conditionalFormatting>
  <conditionalFormatting sqref="N288:O288">
    <cfRule type="cellIs" dxfId="187" priority="214" operator="equal">
      <formula>"yes"</formula>
    </cfRule>
  </conditionalFormatting>
  <conditionalFormatting sqref="N304:O304">
    <cfRule type="cellIs" dxfId="186" priority="213" operator="equal">
      <formula>"yes"</formula>
    </cfRule>
  </conditionalFormatting>
  <conditionalFormatting sqref="N307:O307">
    <cfRule type="cellIs" dxfId="185" priority="212" operator="equal">
      <formula>"yes"</formula>
    </cfRule>
  </conditionalFormatting>
  <conditionalFormatting sqref="N315:O315">
    <cfRule type="cellIs" dxfId="184" priority="211" operator="equal">
      <formula>"yes"</formula>
    </cfRule>
  </conditionalFormatting>
  <conditionalFormatting sqref="N319:O319">
    <cfRule type="cellIs" dxfId="183" priority="210" operator="equal">
      <formula>"yes"</formula>
    </cfRule>
  </conditionalFormatting>
  <conditionalFormatting sqref="O56">
    <cfRule type="cellIs" dxfId="182" priority="189" operator="equal">
      <formula>"yes"</formula>
    </cfRule>
  </conditionalFormatting>
  <conditionalFormatting sqref="N333:O333">
    <cfRule type="cellIs" dxfId="181" priority="144" operator="equal">
      <formula>"yes"</formula>
    </cfRule>
  </conditionalFormatting>
  <conditionalFormatting sqref="N309:O309">
    <cfRule type="cellIs" dxfId="180" priority="206" operator="equal">
      <formula>"yes"</formula>
    </cfRule>
  </conditionalFormatting>
  <conditionalFormatting sqref="N354:O354">
    <cfRule type="cellIs" dxfId="179" priority="205" operator="equal">
      <formula>"yes"</formula>
    </cfRule>
  </conditionalFormatting>
  <conditionalFormatting sqref="N366:O366">
    <cfRule type="cellIs" dxfId="178" priority="204" operator="equal">
      <formula>"yes"</formula>
    </cfRule>
  </conditionalFormatting>
  <conditionalFormatting sqref="O15">
    <cfRule type="cellIs" dxfId="177" priority="193" operator="equal">
      <formula>"yes"</formula>
    </cfRule>
  </conditionalFormatting>
  <conditionalFormatting sqref="N404:O404">
    <cfRule type="cellIs" dxfId="176" priority="202" operator="equal">
      <formula>"yes"</formula>
    </cfRule>
  </conditionalFormatting>
  <conditionalFormatting sqref="N6">
    <cfRule type="cellIs" dxfId="175" priority="200" operator="equal">
      <formula>"yes"</formula>
    </cfRule>
  </conditionalFormatting>
  <conditionalFormatting sqref="N9:N10">
    <cfRule type="cellIs" dxfId="174" priority="198" operator="equal">
      <formula>"yes"</formula>
    </cfRule>
  </conditionalFormatting>
  <conditionalFormatting sqref="O9:O10">
    <cfRule type="cellIs" dxfId="173" priority="197" operator="equal">
      <formula>"yes"</formula>
    </cfRule>
  </conditionalFormatting>
  <conditionalFormatting sqref="N20">
    <cfRule type="cellIs" dxfId="172" priority="196" operator="equal">
      <formula>"yes"</formula>
    </cfRule>
  </conditionalFormatting>
  <conditionalFormatting sqref="O20">
    <cfRule type="cellIs" dxfId="171" priority="195" operator="equal">
      <formula>"yes"</formula>
    </cfRule>
  </conditionalFormatting>
  <conditionalFormatting sqref="N15">
    <cfRule type="cellIs" dxfId="170" priority="194" operator="equal">
      <formula>"yes"</formula>
    </cfRule>
  </conditionalFormatting>
  <conditionalFormatting sqref="N29">
    <cfRule type="cellIs" dxfId="169" priority="192" operator="equal">
      <formula>"yes"</formula>
    </cfRule>
  </conditionalFormatting>
  <conditionalFormatting sqref="O29">
    <cfRule type="cellIs" dxfId="168" priority="191" operator="equal">
      <formula>"yes"</formula>
    </cfRule>
  </conditionalFormatting>
  <conditionalFormatting sqref="N56">
    <cfRule type="cellIs" dxfId="167" priority="190" operator="equal">
      <formula>"yes"</formula>
    </cfRule>
  </conditionalFormatting>
  <conditionalFormatting sqref="N59">
    <cfRule type="cellIs" dxfId="166" priority="188" operator="equal">
      <formula>"yes"</formula>
    </cfRule>
  </conditionalFormatting>
  <conditionalFormatting sqref="N61">
    <cfRule type="cellIs" dxfId="165" priority="186" operator="equal">
      <formula>"yes"</formula>
    </cfRule>
  </conditionalFormatting>
  <conditionalFormatting sqref="O61">
    <cfRule type="cellIs" dxfId="164" priority="185" operator="equal">
      <formula>"yes"</formula>
    </cfRule>
  </conditionalFormatting>
  <conditionalFormatting sqref="N84">
    <cfRule type="cellIs" dxfId="163" priority="182" operator="equal">
      <formula>"yes"</formula>
    </cfRule>
  </conditionalFormatting>
  <conditionalFormatting sqref="O84">
    <cfRule type="cellIs" dxfId="162" priority="181" operator="equal">
      <formula>"yes"</formula>
    </cfRule>
  </conditionalFormatting>
  <conditionalFormatting sqref="N92:O92">
    <cfRule type="cellIs" dxfId="161" priority="179" operator="equal">
      <formula>"yes"</formula>
    </cfRule>
  </conditionalFormatting>
  <conditionalFormatting sqref="N95:O95">
    <cfRule type="cellIs" dxfId="160" priority="178" operator="equal">
      <formula>"yes"</formula>
    </cfRule>
  </conditionalFormatting>
  <conditionalFormatting sqref="N103:O104">
    <cfRule type="cellIs" dxfId="159" priority="177" operator="equal">
      <formula>"yes"</formula>
    </cfRule>
  </conditionalFormatting>
  <conditionalFormatting sqref="N110:O110">
    <cfRule type="cellIs" dxfId="158" priority="176" operator="equal">
      <formula>"yes"</formula>
    </cfRule>
  </conditionalFormatting>
  <conditionalFormatting sqref="N117:O118">
    <cfRule type="cellIs" dxfId="157" priority="175" operator="equal">
      <formula>"yes"</formula>
    </cfRule>
  </conditionalFormatting>
  <conditionalFormatting sqref="N128:O129">
    <cfRule type="cellIs" dxfId="156" priority="174" operator="equal">
      <formula>"yes"</formula>
    </cfRule>
  </conditionalFormatting>
  <conditionalFormatting sqref="N134:O135">
    <cfRule type="cellIs" dxfId="155" priority="173" operator="equal">
      <formula>"yes"</formula>
    </cfRule>
  </conditionalFormatting>
  <conditionalFormatting sqref="N138:O138">
    <cfRule type="cellIs" dxfId="154" priority="172" operator="equal">
      <formula>"yes"</formula>
    </cfRule>
  </conditionalFormatting>
  <conditionalFormatting sqref="N139:O139">
    <cfRule type="cellIs" dxfId="153" priority="171" operator="equal">
      <formula>"yes"</formula>
    </cfRule>
  </conditionalFormatting>
  <conditionalFormatting sqref="N151:O151">
    <cfRule type="cellIs" dxfId="152" priority="170" operator="equal">
      <formula>"yes"</formula>
    </cfRule>
  </conditionalFormatting>
  <conditionalFormatting sqref="N160:O160">
    <cfRule type="cellIs" dxfId="151" priority="169" operator="equal">
      <formula>"yes"</formula>
    </cfRule>
  </conditionalFormatting>
  <conditionalFormatting sqref="N169:O169">
    <cfRule type="cellIs" dxfId="150" priority="168" operator="equal">
      <formula>"yes"</formula>
    </cfRule>
  </conditionalFormatting>
  <conditionalFormatting sqref="N174:O174">
    <cfRule type="cellIs" dxfId="149" priority="166" operator="equal">
      <formula>"yes"</formula>
    </cfRule>
  </conditionalFormatting>
  <conditionalFormatting sqref="N184:O184">
    <cfRule type="cellIs" dxfId="148" priority="165" operator="equal">
      <formula>"yes"</formula>
    </cfRule>
  </conditionalFormatting>
  <conditionalFormatting sqref="N188:O188">
    <cfRule type="cellIs" dxfId="147" priority="164" operator="equal">
      <formula>"yes"</formula>
    </cfRule>
  </conditionalFormatting>
  <conditionalFormatting sqref="N192:O192">
    <cfRule type="cellIs" dxfId="146" priority="163" operator="equal">
      <formula>"yes"</formula>
    </cfRule>
  </conditionalFormatting>
  <conditionalFormatting sqref="N201:O201">
    <cfRule type="cellIs" dxfId="145" priority="162" operator="equal">
      <formula>"yes"</formula>
    </cfRule>
  </conditionalFormatting>
  <conditionalFormatting sqref="N209:O209">
    <cfRule type="cellIs" dxfId="144" priority="161" operator="equal">
      <formula>"yes"</formula>
    </cfRule>
  </conditionalFormatting>
  <conditionalFormatting sqref="N218:O218">
    <cfRule type="cellIs" dxfId="143" priority="160" operator="equal">
      <formula>"yes"</formula>
    </cfRule>
  </conditionalFormatting>
  <conditionalFormatting sqref="N215:O215">
    <cfRule type="cellIs" dxfId="142" priority="159" operator="equal">
      <formula>"yes"</formula>
    </cfRule>
  </conditionalFormatting>
  <conditionalFormatting sqref="N217:O217">
    <cfRule type="cellIs" dxfId="141" priority="158" operator="equal">
      <formula>"yes"</formula>
    </cfRule>
  </conditionalFormatting>
  <conditionalFormatting sqref="N219:O219">
    <cfRule type="cellIs" dxfId="140" priority="157" operator="equal">
      <formula>"yes"</formula>
    </cfRule>
  </conditionalFormatting>
  <conditionalFormatting sqref="N236:O236">
    <cfRule type="cellIs" dxfId="139" priority="156" operator="equal">
      <formula>"yes"</formula>
    </cfRule>
  </conditionalFormatting>
  <conditionalFormatting sqref="N247:O247">
    <cfRule type="cellIs" dxfId="138" priority="155" operator="equal">
      <formula>"yes"</formula>
    </cfRule>
  </conditionalFormatting>
  <conditionalFormatting sqref="N251:O251">
    <cfRule type="cellIs" dxfId="137" priority="154" operator="equal">
      <formula>"yes"</formula>
    </cfRule>
  </conditionalFormatting>
  <conditionalFormatting sqref="N259:O259">
    <cfRule type="cellIs" dxfId="136" priority="153" operator="equal">
      <formula>"yes"</formula>
    </cfRule>
  </conditionalFormatting>
  <conditionalFormatting sqref="N265:O265">
    <cfRule type="cellIs" dxfId="135" priority="152" operator="equal">
      <formula>"yes"</formula>
    </cfRule>
  </conditionalFormatting>
  <conditionalFormatting sqref="N275:O275">
    <cfRule type="cellIs" dxfId="134" priority="151" operator="equal">
      <formula>"yes"</formula>
    </cfRule>
  </conditionalFormatting>
  <conditionalFormatting sqref="N285:O285">
    <cfRule type="cellIs" dxfId="133" priority="150" operator="equal">
      <formula>"yes"</formula>
    </cfRule>
  </conditionalFormatting>
  <conditionalFormatting sqref="N294:O294">
    <cfRule type="cellIs" dxfId="132" priority="149" operator="equal">
      <formula>"yes"</formula>
    </cfRule>
  </conditionalFormatting>
  <conditionalFormatting sqref="N296:O296">
    <cfRule type="cellIs" dxfId="131" priority="148" operator="equal">
      <formula>"yes"</formula>
    </cfRule>
  </conditionalFormatting>
  <conditionalFormatting sqref="N310:O310">
    <cfRule type="cellIs" dxfId="130" priority="147" operator="equal">
      <formula>"yes"</formula>
    </cfRule>
  </conditionalFormatting>
  <conditionalFormatting sqref="N312:O312">
    <cfRule type="cellIs" dxfId="129" priority="146" operator="equal">
      <formula>"yes"</formula>
    </cfRule>
  </conditionalFormatting>
  <conditionalFormatting sqref="N322:O322">
    <cfRule type="cellIs" dxfId="128" priority="145" operator="equal">
      <formula>"yes"</formula>
    </cfRule>
  </conditionalFormatting>
  <conditionalFormatting sqref="N339:O339">
    <cfRule type="cellIs" dxfId="127" priority="118" operator="equal">
      <formula>"yes"</formula>
    </cfRule>
  </conditionalFormatting>
  <conditionalFormatting sqref="N341:O341">
    <cfRule type="cellIs" dxfId="126" priority="142" operator="equal">
      <formula>"yes"</formula>
    </cfRule>
  </conditionalFormatting>
  <conditionalFormatting sqref="N347:O347">
    <cfRule type="cellIs" dxfId="125" priority="141" operator="equal">
      <formula>"yes"</formula>
    </cfRule>
  </conditionalFormatting>
  <conditionalFormatting sqref="N364:O364">
    <cfRule type="cellIs" dxfId="124" priority="140" operator="equal">
      <formula>"yes"</formula>
    </cfRule>
  </conditionalFormatting>
  <conditionalFormatting sqref="N375:O375">
    <cfRule type="cellIs" dxfId="123" priority="139" operator="equal">
      <formula>"yes"</formula>
    </cfRule>
  </conditionalFormatting>
  <conditionalFormatting sqref="N376:O376">
    <cfRule type="cellIs" dxfId="122" priority="138" operator="equal">
      <formula>"yes"</formula>
    </cfRule>
  </conditionalFormatting>
  <conditionalFormatting sqref="N386:O386">
    <cfRule type="cellIs" dxfId="121" priority="137" operator="equal">
      <formula>"yes"</formula>
    </cfRule>
  </conditionalFormatting>
  <conditionalFormatting sqref="N401:O401">
    <cfRule type="cellIs" dxfId="120" priority="136" operator="equal">
      <formula>"yes"</formula>
    </cfRule>
  </conditionalFormatting>
  <conditionalFormatting sqref="N393:O394">
    <cfRule type="cellIs" dxfId="119" priority="135" operator="equal">
      <formula>"yes"</formula>
    </cfRule>
  </conditionalFormatting>
  <conditionalFormatting sqref="N143:O143">
    <cfRule type="cellIs" dxfId="118" priority="108" operator="equal">
      <formula>"yes"</formula>
    </cfRule>
  </conditionalFormatting>
  <conditionalFormatting sqref="N407:O407">
    <cfRule type="cellIs" dxfId="117" priority="133" operator="equal">
      <formula>"yes"</formula>
    </cfRule>
  </conditionalFormatting>
  <conditionalFormatting sqref="N448:N454">
    <cfRule type="cellIs" dxfId="116" priority="124" operator="equal">
      <formula>"yes"</formula>
    </cfRule>
  </conditionalFormatting>
  <conditionalFormatting sqref="N233:O233 N231:O231">
    <cfRule type="cellIs" dxfId="115" priority="122" operator="equal">
      <formula>"yes"</formula>
    </cfRule>
  </conditionalFormatting>
  <conditionalFormatting sqref="N242:O242">
    <cfRule type="cellIs" dxfId="114" priority="121" operator="equal">
      <formula>"yes"</formula>
    </cfRule>
  </conditionalFormatting>
  <conditionalFormatting sqref="N257:O257">
    <cfRule type="cellIs" dxfId="113" priority="120" operator="equal">
      <formula>"yes"</formula>
    </cfRule>
  </conditionalFormatting>
  <conditionalFormatting sqref="N282:O282 N280:O280 N276:O277 N273:O273 N271:O271">
    <cfRule type="cellIs" dxfId="112" priority="119" operator="equal">
      <formula>"yes"</formula>
    </cfRule>
  </conditionalFormatting>
  <conditionalFormatting sqref="N358:O358">
    <cfRule type="cellIs" dxfId="111" priority="117" operator="equal">
      <formula>"yes"</formula>
    </cfRule>
  </conditionalFormatting>
  <conditionalFormatting sqref="N374:O374">
    <cfRule type="cellIs" dxfId="110" priority="116" operator="equal">
      <formula>"yes"</formula>
    </cfRule>
  </conditionalFormatting>
  <conditionalFormatting sqref="N379:O379">
    <cfRule type="cellIs" dxfId="109" priority="114" operator="equal">
      <formula>"yes"</formula>
    </cfRule>
  </conditionalFormatting>
  <conditionalFormatting sqref="N416:O416">
    <cfRule type="cellIs" dxfId="108" priority="113" operator="equal">
      <formula>"yes"</formula>
    </cfRule>
  </conditionalFormatting>
  <conditionalFormatting sqref="N418:O418">
    <cfRule type="cellIs" dxfId="107" priority="112" operator="equal">
      <formula>"yes"</formula>
    </cfRule>
  </conditionalFormatting>
  <conditionalFormatting sqref="M346">
    <cfRule type="cellIs" dxfId="106" priority="110" operator="equal">
      <formula>"yes"</formula>
    </cfRule>
  </conditionalFormatting>
  <conditionalFormatting sqref="N115:O115">
    <cfRule type="cellIs" dxfId="105" priority="109" operator="equal">
      <formula>"yes"</formula>
    </cfRule>
  </conditionalFormatting>
  <conditionalFormatting sqref="N225:O225">
    <cfRule type="cellIs" dxfId="104" priority="107" operator="equal">
      <formula>"yes"</formula>
    </cfRule>
  </conditionalFormatting>
  <conditionalFormatting sqref="N274:O274">
    <cfRule type="cellIs" dxfId="103" priority="106" operator="equal">
      <formula>"yes"</formula>
    </cfRule>
  </conditionalFormatting>
  <conditionalFormatting sqref="N283:O283 N281:O281">
    <cfRule type="cellIs" dxfId="102" priority="105" operator="equal">
      <formula>"yes"</formula>
    </cfRule>
  </conditionalFormatting>
  <conditionalFormatting sqref="N306:O306">
    <cfRule type="cellIs" dxfId="101" priority="104" operator="equal">
      <formula>"yes"</formula>
    </cfRule>
  </conditionalFormatting>
  <conditionalFormatting sqref="N323:O323">
    <cfRule type="cellIs" dxfId="100" priority="103" operator="equal">
      <formula>"yes"</formula>
    </cfRule>
  </conditionalFormatting>
  <conditionalFormatting sqref="N383:O383">
    <cfRule type="cellIs" dxfId="99" priority="101" operator="equal">
      <formula>"yes"</formula>
    </cfRule>
  </conditionalFormatting>
  <conditionalFormatting sqref="R152">
    <cfRule type="cellIs" dxfId="98" priority="100" operator="equal">
      <formula>"yes"</formula>
    </cfRule>
  </conditionalFormatting>
  <conditionalFormatting sqref="R16">
    <cfRule type="cellIs" dxfId="97" priority="99" operator="equal">
      <formula>"yes"</formula>
    </cfRule>
  </conditionalFormatting>
  <conditionalFormatting sqref="R145">
    <cfRule type="cellIs" dxfId="96" priority="97" operator="equal">
      <formula>"yes"</formula>
    </cfRule>
  </conditionalFormatting>
  <conditionalFormatting sqref="R146">
    <cfRule type="cellIs" dxfId="95" priority="96" operator="equal">
      <formula>"yes"</formula>
    </cfRule>
  </conditionalFormatting>
  <conditionalFormatting sqref="R162">
    <cfRule type="cellIs" dxfId="94" priority="95" operator="equal">
      <formula>"yes"</formula>
    </cfRule>
  </conditionalFormatting>
  <conditionalFormatting sqref="N155">
    <cfRule type="cellIs" dxfId="93" priority="94" operator="equal">
      <formula>"yes"</formula>
    </cfRule>
  </conditionalFormatting>
  <conditionalFormatting sqref="O155">
    <cfRule type="cellIs" dxfId="92" priority="93" operator="equal">
      <formula>"yes"</formula>
    </cfRule>
  </conditionalFormatting>
  <conditionalFormatting sqref="M161">
    <cfRule type="cellIs" dxfId="91" priority="92" operator="equal">
      <formula>"yes"</formula>
    </cfRule>
  </conditionalFormatting>
  <conditionalFormatting sqref="O161">
    <cfRule type="cellIs" dxfId="90" priority="90" operator="equal">
      <formula>"yes"</formula>
    </cfRule>
  </conditionalFormatting>
  <conditionalFormatting sqref="Q162">
    <cfRule type="cellIs" dxfId="89" priority="85" operator="equal">
      <formula>"yes"</formula>
    </cfRule>
  </conditionalFormatting>
  <conditionalFormatting sqref="M204">
    <cfRule type="cellIs" dxfId="88" priority="84" operator="equal">
      <formula>"yes"</formula>
    </cfRule>
  </conditionalFormatting>
  <conditionalFormatting sqref="N204:O204">
    <cfRule type="cellIs" dxfId="87" priority="83" operator="equal">
      <formula>"yes"</formula>
    </cfRule>
  </conditionalFormatting>
  <conditionalFormatting sqref="M343">
    <cfRule type="cellIs" dxfId="86" priority="82" operator="equal">
      <formula>"yes"</formula>
    </cfRule>
  </conditionalFormatting>
  <conditionalFormatting sqref="M359">
    <cfRule type="cellIs" dxfId="85" priority="81" operator="equal">
      <formula>"yes"</formula>
    </cfRule>
  </conditionalFormatting>
  <conditionalFormatting sqref="M437">
    <cfRule type="cellIs" dxfId="84" priority="80" operator="equal">
      <formula>"yes"</formula>
    </cfRule>
  </conditionalFormatting>
  <conditionalFormatting sqref="M347">
    <cfRule type="cellIs" dxfId="83" priority="79" operator="equal">
      <formula>"yes"</formula>
    </cfRule>
  </conditionalFormatting>
  <conditionalFormatting sqref="N420:N426 N432:N436 N428:N430 N438:N439 N441:N443 N447 N445">
    <cfRule type="cellIs" dxfId="82" priority="78" operator="equal">
      <formula>"yes"</formula>
    </cfRule>
  </conditionalFormatting>
  <conditionalFormatting sqref="O420:O426 O428:O430 O432:O436 O438:O439 O441:O443 O447:O454 O445">
    <cfRule type="cellIs" dxfId="81" priority="77" operator="equal">
      <formula>"yes"</formula>
    </cfRule>
  </conditionalFormatting>
  <conditionalFormatting sqref="L4:L8">
    <cfRule type="cellIs" dxfId="80" priority="76" operator="equal">
      <formula>"yes"</formula>
    </cfRule>
  </conditionalFormatting>
  <conditionalFormatting sqref="N5">
    <cfRule type="cellIs" dxfId="79" priority="74" operator="equal">
      <formula>"yes"</formula>
    </cfRule>
  </conditionalFormatting>
  <conditionalFormatting sqref="O5">
    <cfRule type="cellIs" dxfId="78" priority="73" operator="equal">
      <formula>"yes"</formula>
    </cfRule>
  </conditionalFormatting>
  <conditionalFormatting sqref="N203">
    <cfRule type="cellIs" dxfId="77" priority="72" operator="equal">
      <formula>"yes"</formula>
    </cfRule>
  </conditionalFormatting>
  <conditionalFormatting sqref="O203">
    <cfRule type="cellIs" dxfId="76" priority="71" operator="equal">
      <formula>"yes"</formula>
    </cfRule>
  </conditionalFormatting>
  <conditionalFormatting sqref="N427">
    <cfRule type="cellIs" dxfId="75" priority="51" operator="equal">
      <formula>"yes"</formula>
    </cfRule>
  </conditionalFormatting>
  <conditionalFormatting sqref="O427">
    <cfRule type="cellIs" dxfId="74" priority="50" operator="equal">
      <formula>"yes"</formula>
    </cfRule>
  </conditionalFormatting>
  <conditionalFormatting sqref="O440">
    <cfRule type="cellIs" dxfId="73" priority="45" operator="equal">
      <formula>"yes"</formula>
    </cfRule>
  </conditionalFormatting>
  <conditionalFormatting sqref="M446">
    <cfRule type="cellIs" dxfId="72" priority="44" operator="equal">
      <formula>"yes"</formula>
    </cfRule>
  </conditionalFormatting>
  <conditionalFormatting sqref="L360">
    <cfRule type="cellIs" dxfId="71" priority="41" operator="equal">
      <formula>"yes"</formula>
    </cfRule>
  </conditionalFormatting>
  <conditionalFormatting sqref="L441">
    <cfRule type="cellIs" dxfId="70" priority="40" operator="equal">
      <formula>"yes"</formula>
    </cfRule>
  </conditionalFormatting>
  <conditionalFormatting sqref="N411 N405 N398:N399 N372:N373 N355">
    <cfRule type="cellIs" dxfId="69" priority="64" operator="equal">
      <formula>"yes"</formula>
    </cfRule>
  </conditionalFormatting>
  <conditionalFormatting sqref="O411 O405 O398:O399 O372:O373 O355">
    <cfRule type="cellIs" dxfId="68" priority="63" operator="equal">
      <formula>"yes"</formula>
    </cfRule>
  </conditionalFormatting>
  <conditionalFormatting sqref="N338">
    <cfRule type="cellIs" dxfId="67" priority="62" operator="equal">
      <formula>"yes"</formula>
    </cfRule>
  </conditionalFormatting>
  <conditionalFormatting sqref="O338">
    <cfRule type="cellIs" dxfId="66" priority="61" operator="equal">
      <formula>"yes"</formula>
    </cfRule>
  </conditionalFormatting>
  <conditionalFormatting sqref="N318">
    <cfRule type="cellIs" dxfId="65" priority="60" operator="equal">
      <formula>"yes"</formula>
    </cfRule>
  </conditionalFormatting>
  <conditionalFormatting sqref="O318">
    <cfRule type="cellIs" dxfId="64" priority="59" operator="equal">
      <formula>"yes"</formula>
    </cfRule>
  </conditionalFormatting>
  <conditionalFormatting sqref="N299">
    <cfRule type="cellIs" dxfId="63" priority="58" operator="equal">
      <formula>"yes"</formula>
    </cfRule>
  </conditionalFormatting>
  <conditionalFormatting sqref="O299">
    <cfRule type="cellIs" dxfId="62" priority="57" operator="equal">
      <formula>"yes"</formula>
    </cfRule>
  </conditionalFormatting>
  <conditionalFormatting sqref="N270">
    <cfRule type="cellIs" dxfId="61" priority="56" operator="equal">
      <formula>"yes"</formula>
    </cfRule>
  </conditionalFormatting>
  <conditionalFormatting sqref="O270">
    <cfRule type="cellIs" dxfId="60" priority="55" operator="equal">
      <formula>"yes"</formula>
    </cfRule>
  </conditionalFormatting>
  <conditionalFormatting sqref="N290">
    <cfRule type="cellIs" dxfId="59" priority="54" operator="equal">
      <formula>"yes"</formula>
    </cfRule>
  </conditionalFormatting>
  <conditionalFormatting sqref="O290">
    <cfRule type="cellIs" dxfId="58" priority="53" operator="equal">
      <formula>"yes"</formula>
    </cfRule>
  </conditionalFormatting>
  <conditionalFormatting sqref="O419">
    <cfRule type="cellIs" dxfId="57" priority="38" operator="equal">
      <formula>"yes"</formula>
    </cfRule>
  </conditionalFormatting>
  <conditionalFormatting sqref="N431">
    <cfRule type="cellIs" dxfId="56" priority="52" operator="equal">
      <formula>"yes"</formula>
    </cfRule>
  </conditionalFormatting>
  <conditionalFormatting sqref="O431">
    <cfRule type="cellIs" dxfId="55" priority="49" operator="equal">
      <formula>"yes"</formula>
    </cfRule>
  </conditionalFormatting>
  <conditionalFormatting sqref="N437">
    <cfRule type="cellIs" dxfId="54" priority="48" operator="equal">
      <formula>"yes"</formula>
    </cfRule>
  </conditionalFormatting>
  <conditionalFormatting sqref="O437">
    <cfRule type="cellIs" dxfId="53" priority="47" operator="equal">
      <formula>"yes"</formula>
    </cfRule>
  </conditionalFormatting>
  <conditionalFormatting sqref="N440">
    <cfRule type="cellIs" dxfId="52" priority="46" operator="equal">
      <formula>"yes"</formula>
    </cfRule>
  </conditionalFormatting>
  <conditionalFormatting sqref="N446">
    <cfRule type="cellIs" dxfId="51" priority="43" operator="equal">
      <formula>"yes"</formula>
    </cfRule>
  </conditionalFormatting>
  <conditionalFormatting sqref="O446">
    <cfRule type="cellIs" dxfId="50" priority="42" operator="equal">
      <formula>"yes"</formula>
    </cfRule>
  </conditionalFormatting>
  <conditionalFormatting sqref="N419">
    <cfRule type="cellIs" dxfId="49" priority="39" operator="equal">
      <formula>"yes"</formula>
    </cfRule>
  </conditionalFormatting>
  <conditionalFormatting sqref="M350">
    <cfRule type="cellIs" dxfId="48" priority="37" operator="equal">
      <formula>"yes"</formula>
    </cfRule>
  </conditionalFormatting>
  <conditionalFormatting sqref="N350">
    <cfRule type="cellIs" dxfId="47" priority="36" operator="equal">
      <formula>"yes"</formula>
    </cfRule>
  </conditionalFormatting>
  <conditionalFormatting sqref="N368">
    <cfRule type="cellIs" dxfId="46" priority="35" operator="equal">
      <formula>"yes"</formula>
    </cfRule>
  </conditionalFormatting>
  <conditionalFormatting sqref="N19">
    <cfRule type="cellIs" dxfId="45" priority="34" operator="equal">
      <formula>"yes"</formula>
    </cfRule>
  </conditionalFormatting>
  <conditionalFormatting sqref="O19">
    <cfRule type="cellIs" dxfId="44" priority="33" operator="equal">
      <formula>"yes"</formula>
    </cfRule>
  </conditionalFormatting>
  <conditionalFormatting sqref="M362">
    <cfRule type="cellIs" dxfId="43" priority="32" operator="equal">
      <formula>"yes"</formula>
    </cfRule>
  </conditionalFormatting>
  <conditionalFormatting sqref="N444:O444 N362:O362">
    <cfRule type="cellIs" dxfId="42" priority="31" operator="equal">
      <formula>"yes"</formula>
    </cfRule>
  </conditionalFormatting>
  <conditionalFormatting sqref="M444">
    <cfRule type="cellIs" dxfId="41" priority="30" operator="equal">
      <formula>"yes"</formula>
    </cfRule>
  </conditionalFormatting>
  <conditionalFormatting sqref="L18">
    <cfRule type="cellIs" dxfId="40" priority="29" operator="equal">
      <formula>"yes"</formula>
    </cfRule>
  </conditionalFormatting>
  <conditionalFormatting sqref="M18">
    <cfRule type="cellIs" dxfId="39" priority="28" operator="equal">
      <formula>"yes"</formula>
    </cfRule>
  </conditionalFormatting>
  <conditionalFormatting sqref="N18:O18">
    <cfRule type="cellIs" dxfId="38" priority="27" operator="equal">
      <formula>"yes"</formula>
    </cfRule>
  </conditionalFormatting>
  <conditionalFormatting sqref="L49">
    <cfRule type="cellIs" dxfId="37" priority="26" operator="equal">
      <formula>"yes"</formula>
    </cfRule>
  </conditionalFormatting>
  <conditionalFormatting sqref="M49">
    <cfRule type="cellIs" dxfId="36" priority="25" operator="equal">
      <formula>"yes"</formula>
    </cfRule>
  </conditionalFormatting>
  <conditionalFormatting sqref="N49:O49">
    <cfRule type="cellIs" dxfId="35" priority="24" operator="equal">
      <formula>"yes"</formula>
    </cfRule>
  </conditionalFormatting>
  <conditionalFormatting sqref="L157">
    <cfRule type="cellIs" dxfId="34" priority="23" operator="equal">
      <formula>"yes"</formula>
    </cfRule>
  </conditionalFormatting>
  <conditionalFormatting sqref="M157">
    <cfRule type="cellIs" dxfId="33" priority="22" operator="equal">
      <formula>"yes"</formula>
    </cfRule>
  </conditionalFormatting>
  <conditionalFormatting sqref="N157:O157">
    <cfRule type="cellIs" dxfId="32" priority="21" operator="equal">
      <formula>"yes"</formula>
    </cfRule>
  </conditionalFormatting>
  <conditionalFormatting sqref="L173">
    <cfRule type="cellIs" dxfId="31" priority="20" operator="equal">
      <formula>"yes"</formula>
    </cfRule>
  </conditionalFormatting>
  <conditionalFormatting sqref="M173">
    <cfRule type="cellIs" dxfId="30" priority="19" operator="equal">
      <formula>"yes"</formula>
    </cfRule>
  </conditionalFormatting>
  <conditionalFormatting sqref="N173:O173">
    <cfRule type="cellIs" dxfId="29" priority="18" operator="equal">
      <formula>"yes"</formula>
    </cfRule>
  </conditionalFormatting>
  <conditionalFormatting sqref="L468">
    <cfRule type="cellIs" dxfId="28" priority="17" operator="equal">
      <formula>"yes"</formula>
    </cfRule>
  </conditionalFormatting>
  <conditionalFormatting sqref="L469:L474">
    <cfRule type="cellIs" dxfId="27" priority="16" operator="equal">
      <formula>"yes"</formula>
    </cfRule>
  </conditionalFormatting>
  <conditionalFormatting sqref="L475">
    <cfRule type="cellIs" dxfId="26" priority="15" operator="equal">
      <formula>"yes"</formula>
    </cfRule>
  </conditionalFormatting>
  <conditionalFormatting sqref="L476">
    <cfRule type="cellIs" dxfId="25" priority="14" operator="equal">
      <formula>"yes"</formula>
    </cfRule>
  </conditionalFormatting>
  <conditionalFormatting sqref="L477 L480 L483 L486 L489 L492 L497 L500 L503 L505 L508">
    <cfRule type="cellIs" dxfId="24" priority="13" operator="equal">
      <formula>"yes"</formula>
    </cfRule>
  </conditionalFormatting>
  <conditionalFormatting sqref="L478 L481 L484 L487 L490 L493 L495 L498 L501 L504 L506 L509">
    <cfRule type="cellIs" dxfId="23" priority="12" operator="equal">
      <formula>"yes"</formula>
    </cfRule>
  </conditionalFormatting>
  <conditionalFormatting sqref="L479 L482 L485 L488 L491 L494 L496 L502 L507 L510">
    <cfRule type="cellIs" dxfId="22" priority="11" operator="equal">
      <formula>"yes"</formula>
    </cfRule>
  </conditionalFormatting>
  <conditionalFormatting sqref="L499:M499">
    <cfRule type="cellIs" dxfId="21" priority="10" operator="equal">
      <formula>"yes"</formula>
    </cfRule>
  </conditionalFormatting>
  <conditionalFormatting sqref="O499">
    <cfRule type="cellIs" dxfId="20" priority="9" operator="equal">
      <formula>"yes"</formula>
    </cfRule>
  </conditionalFormatting>
  <conditionalFormatting sqref="O515:O523">
    <cfRule type="cellIs" dxfId="19" priority="6" operator="equal">
      <formula>"yes"</formula>
    </cfRule>
  </conditionalFormatting>
  <conditionalFormatting sqref="L542:O542">
    <cfRule type="cellIs" dxfId="18" priority="4" operator="equal">
      <formula>"yes"</formula>
    </cfRule>
  </conditionalFormatting>
  <conditionalFormatting sqref="L59:O599">
    <cfRule type="cellIs" dxfId="17" priority="2" operator="equal">
      <formula>"no access"</formula>
    </cfRule>
  </conditionalFormatting>
  <conditionalFormatting sqref="M398">
    <cfRule type="cellIs" dxfId="16" priority="1" operator="equal">
      <formula>"yes"</formula>
    </cfRule>
  </conditionalFormatting>
  <hyperlinks>
    <hyperlink ref="I333" r:id="rId1" display="https://doi.org/10.1108/EC-05-2012-0103"/>
  </hyperlinks>
  <pageMargins left="0.7" right="0.7" top="0.75" bottom="0.75" header="0.3" footer="0.3"/>
  <pageSetup paperSize="9" scale="57" orientation="landscape" r:id="rId2"/>
  <rowBreaks count="3" manualBreakCount="3">
    <brk id="149" min="2" max="9" man="1"/>
    <brk id="218" min="2" max="9" man="1"/>
    <brk id="376" max="16383" man="1"/>
  </rowBreaks>
  <colBreaks count="1" manualBreakCount="1">
    <brk id="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Y73"/>
  <sheetViews>
    <sheetView topLeftCell="A25" zoomScale="85" zoomScaleNormal="85" workbookViewId="0">
      <pane xSplit="8" topLeftCell="I1" activePane="topRight" state="frozen"/>
      <selection pane="topRight" activeCell="Y58" sqref="Y58"/>
    </sheetView>
  </sheetViews>
  <sheetFormatPr defaultColWidth="8.77734375" defaultRowHeight="14.4" x14ac:dyDescent="0.3"/>
  <cols>
    <col min="2" max="2" width="16.6640625" customWidth="1"/>
    <col min="3" max="3" width="13.109375" customWidth="1"/>
    <col min="4" max="4" width="11.44140625" customWidth="1"/>
    <col min="5" max="5" width="11.88671875" customWidth="1"/>
    <col min="6" max="6" width="13.77734375" customWidth="1"/>
    <col min="7" max="7" width="12.6640625" customWidth="1"/>
  </cols>
  <sheetData>
    <row r="3" spans="1:25" ht="14.4" customHeight="1" x14ac:dyDescent="0.3">
      <c r="A3" s="47" t="s">
        <v>2695</v>
      </c>
      <c r="B3" s="47"/>
      <c r="C3" s="47"/>
      <c r="D3" s="47"/>
      <c r="E3" s="47"/>
      <c r="F3" s="47"/>
      <c r="G3" s="47"/>
    </row>
    <row r="4" spans="1:25" ht="28.8" x14ac:dyDescent="0.3">
      <c r="B4" s="31" t="s">
        <v>0</v>
      </c>
      <c r="C4" s="31" t="s">
        <v>2693</v>
      </c>
      <c r="D4" s="31" t="s">
        <v>484</v>
      </c>
      <c r="E4" s="31" t="s">
        <v>483</v>
      </c>
      <c r="F4" s="31" t="s">
        <v>2715</v>
      </c>
    </row>
    <row r="5" spans="1:25" x14ac:dyDescent="0.3">
      <c r="B5" s="19">
        <v>1994</v>
      </c>
      <c r="C5" s="19">
        <f>COUNTIF('Citations SAFIR'!$C$4:$C$10000,B5)</f>
        <v>1</v>
      </c>
      <c r="D5" s="19">
        <f>COUNTIFS('Citations SAFIR'!$C$4:$C$10000,B5,'Citations SAFIR'!$G$4:$G$10000,$D$4)</f>
        <v>0</v>
      </c>
      <c r="E5" s="19">
        <f>COUNTIFS('Citations SAFIR'!$C$4:$C$10000,B5,'Citations SAFIR'!$G$4:$G$10000,$E$4)</f>
        <v>1</v>
      </c>
      <c r="F5" s="19">
        <f>COUNTIFS('Citations SAFIR'!$C$4:$C$10000,B5,'Citations SAFIR'!$H$4:$H$10000,"*Sif*")</f>
        <v>0</v>
      </c>
    </row>
    <row r="6" spans="1:25" x14ac:dyDescent="0.3">
      <c r="B6" s="19">
        <v>1995</v>
      </c>
      <c r="C6" s="19">
        <f>COUNTIF('Citations SAFIR'!$C$4:$C$10000,B6)</f>
        <v>0</v>
      </c>
      <c r="D6" s="19">
        <f>COUNTIFS('Citations SAFIR'!$C$4:$C$10000,B6,'Citations SAFIR'!$G$4:$G$10000,$D$4)</f>
        <v>0</v>
      </c>
      <c r="E6" s="19">
        <f>COUNTIFS('Citations SAFIR'!$C$4:$C$10000,B6,'Citations SAFIR'!$G$4:$G$10000,$E$4)</f>
        <v>0</v>
      </c>
      <c r="F6" s="19">
        <f>COUNTIFS('Citations SAFIR'!$C$4:$C$10000,B6,'Citations SAFIR'!$H$4:$H$10000,"*Sif*")</f>
        <v>0</v>
      </c>
    </row>
    <row r="7" spans="1:25" x14ac:dyDescent="0.3">
      <c r="B7" s="19">
        <v>1996</v>
      </c>
      <c r="C7" s="19">
        <f>COUNTIF('Citations SAFIR'!$C$4:$C$10000,B7)</f>
        <v>0</v>
      </c>
      <c r="D7" s="19">
        <f>COUNTIFS('Citations SAFIR'!$C$4:$C$10000,B7,'Citations SAFIR'!$G$4:$G$10000,$D$4)</f>
        <v>0</v>
      </c>
      <c r="E7" s="19">
        <f>COUNTIFS('Citations SAFIR'!$C$4:$C$10000,B7,'Citations SAFIR'!$G$4:$G$10000,$E$4)</f>
        <v>0</v>
      </c>
      <c r="F7" s="19">
        <f>COUNTIFS('Citations SAFIR'!$C$4:$C$10000,B7,'Citations SAFIR'!$H$4:$H$10000,"*Sif*")</f>
        <v>0</v>
      </c>
    </row>
    <row r="8" spans="1:25" x14ac:dyDescent="0.3">
      <c r="B8" s="19">
        <v>1997</v>
      </c>
      <c r="C8" s="19">
        <f>COUNTIF('Citations SAFIR'!$C$4:$C$10000,B8)</f>
        <v>3</v>
      </c>
      <c r="D8" s="19">
        <f>COUNTIFS('Citations SAFIR'!$C$4:$C$10000,B8,'Citations SAFIR'!$G$4:$G$10000,$D$4)</f>
        <v>0</v>
      </c>
      <c r="E8" s="19">
        <f>COUNTIFS('Citations SAFIR'!$C$4:$C$10000,B8,'Citations SAFIR'!$G$4:$G$10000,$E$4)</f>
        <v>2</v>
      </c>
      <c r="F8" s="19">
        <f>COUNTIFS('Citations SAFIR'!$C$4:$C$10000,B8,'Citations SAFIR'!$H$4:$H$10000,"*Sif*")</f>
        <v>0</v>
      </c>
    </row>
    <row r="9" spans="1:25" x14ac:dyDescent="0.3">
      <c r="B9" s="19">
        <v>1998</v>
      </c>
      <c r="C9" s="19">
        <f>COUNTIF('Citations SAFIR'!$C$4:$C$10000,B9)</f>
        <v>0</v>
      </c>
      <c r="D9" s="19">
        <f>COUNTIFS('Citations SAFIR'!$C$4:$C$10000,B9,'Citations SAFIR'!$G$4:$G$10000,$D$4)</f>
        <v>0</v>
      </c>
      <c r="E9" s="19">
        <f>COUNTIFS('Citations SAFIR'!$C$4:$C$10000,B9,'Citations SAFIR'!$G$4:$G$10000,$E$4)</f>
        <v>0</v>
      </c>
      <c r="F9" s="19">
        <f>COUNTIFS('Citations SAFIR'!$C$4:$C$10000,B9,'Citations SAFIR'!$H$4:$H$10000,"*Sif*")</f>
        <v>0</v>
      </c>
    </row>
    <row r="10" spans="1:25" x14ac:dyDescent="0.3">
      <c r="B10" s="19">
        <v>1999</v>
      </c>
      <c r="C10" s="19">
        <f>COUNTIF('Citations SAFIR'!$C$4:$C$10000,B10)</f>
        <v>2</v>
      </c>
      <c r="D10" s="19">
        <f>COUNTIFS('Citations SAFIR'!$C$4:$C$10000,B10,'Citations SAFIR'!$G$4:$G$10000,$D$4)</f>
        <v>1</v>
      </c>
      <c r="E10" s="19">
        <f>COUNTIFS('Citations SAFIR'!$C$4:$C$10000,B10,'Citations SAFIR'!$G$4:$G$10000,$E$4)</f>
        <v>1</v>
      </c>
      <c r="F10" s="19">
        <f>COUNTIFS('Citations SAFIR'!$C$4:$C$10000,B10,'Citations SAFIR'!$H$4:$H$10000,"*Sif*")</f>
        <v>0</v>
      </c>
    </row>
    <row r="11" spans="1:25" x14ac:dyDescent="0.3">
      <c r="B11" s="19">
        <v>2000</v>
      </c>
      <c r="C11" s="19">
        <f>COUNTIF('Citations SAFIR'!$C$4:$C$10000,B11)</f>
        <v>8</v>
      </c>
      <c r="D11" s="19">
        <f>COUNTIFS('Citations SAFIR'!$C$4:$C$10000,B11,'Citations SAFIR'!$G$4:$G$10000,$D$4)</f>
        <v>0</v>
      </c>
      <c r="E11" s="19">
        <f>COUNTIFS('Citations SAFIR'!$C$4:$C$10000,B11,'Citations SAFIR'!$G$4:$G$10000,$E$4)</f>
        <v>6</v>
      </c>
      <c r="F11" s="19">
        <f>COUNTIFS('Citations SAFIR'!$C$4:$C$10000,B11,'Citations SAFIR'!$H$4:$H$10000,"*Sif*")</f>
        <v>6</v>
      </c>
      <c r="W11">
        <v>2</v>
      </c>
      <c r="Y11">
        <f>COUNTIF(W11:W18,2)</f>
        <v>3</v>
      </c>
    </row>
    <row r="12" spans="1:25" x14ac:dyDescent="0.3">
      <c r="B12" s="19">
        <v>2001</v>
      </c>
      <c r="C12" s="19">
        <f>COUNTIF('Citations SAFIR'!$C$4:$C$10000,B12)</f>
        <v>5</v>
      </c>
      <c r="D12" s="19">
        <f>COUNTIFS('Citations SAFIR'!$C$4:$C$10000,B12,'Citations SAFIR'!$G$4:$G$10000,$D$4)</f>
        <v>2</v>
      </c>
      <c r="E12" s="19">
        <f>COUNTIFS('Citations SAFIR'!$C$4:$C$10000,B12,'Citations SAFIR'!$G$4:$G$10000,$E$4)</f>
        <v>1</v>
      </c>
      <c r="F12" s="19">
        <f>COUNTIFS('Citations SAFIR'!$C$4:$C$10000,B12,'Citations SAFIR'!$H$4:$H$10000,"*Sif*")</f>
        <v>0</v>
      </c>
      <c r="W12">
        <v>4</v>
      </c>
    </row>
    <row r="13" spans="1:25" x14ac:dyDescent="0.3">
      <c r="B13" s="19">
        <v>2002</v>
      </c>
      <c r="C13" s="19">
        <f>COUNTIF('Citations SAFIR'!$C$4:$C$10000,B13)</f>
        <v>9</v>
      </c>
      <c r="D13" s="19">
        <f>COUNTIFS('Citations SAFIR'!$C$4:$C$10000,B13,'Citations SAFIR'!$G$4:$G$10000,$D$4)</f>
        <v>2</v>
      </c>
      <c r="E13" s="19">
        <f>COUNTIFS('Citations SAFIR'!$C$4:$C$10000,B13,'Citations SAFIR'!$G$4:$G$10000,$E$4)</f>
        <v>5</v>
      </c>
      <c r="F13" s="19">
        <f>COUNTIFS('Citations SAFIR'!$C$4:$C$10000,B13,'Citations SAFIR'!$H$4:$H$10000,"*Sif*")</f>
        <v>2</v>
      </c>
      <c r="W13">
        <v>5</v>
      </c>
    </row>
    <row r="14" spans="1:25" x14ac:dyDescent="0.3">
      <c r="B14" s="19">
        <v>2003</v>
      </c>
      <c r="C14" s="19">
        <f>COUNTIF('Citations SAFIR'!$C$4:$C$10000,B14)</f>
        <v>10</v>
      </c>
      <c r="D14" s="19">
        <f>COUNTIFS('Citations SAFIR'!$C$4:$C$10000,B14,'Citations SAFIR'!$G$4:$G$10000,$D$4)</f>
        <v>7</v>
      </c>
      <c r="E14" s="19">
        <f>COUNTIFS('Citations SAFIR'!$C$4:$C$10000,B14,'Citations SAFIR'!$G$4:$G$10000,$E$4)</f>
        <v>3</v>
      </c>
      <c r="F14" s="19">
        <f>COUNTIFS('Citations SAFIR'!$C$4:$C$10000,B14,'Citations SAFIR'!$H$4:$H$10000,"*Sif*")</f>
        <v>0</v>
      </c>
      <c r="W14">
        <v>2</v>
      </c>
    </row>
    <row r="15" spans="1:25" x14ac:dyDescent="0.3">
      <c r="B15" s="19">
        <v>2004</v>
      </c>
      <c r="C15" s="19">
        <f>COUNTIF('Citations SAFIR'!$C$4:$C$10000,B15)</f>
        <v>22</v>
      </c>
      <c r="D15" s="19">
        <f>COUNTIFS('Citations SAFIR'!$C$4:$C$10000,B15,'Citations SAFIR'!$G$4:$G$10000,$D$4)</f>
        <v>11</v>
      </c>
      <c r="E15" s="19">
        <f>COUNTIFS('Citations SAFIR'!$C$4:$C$10000,B15,'Citations SAFIR'!$G$4:$G$10000,$E$4)</f>
        <v>11</v>
      </c>
      <c r="F15" s="19">
        <f>COUNTIFS('Citations SAFIR'!$C$4:$C$10000,B15,'Citations SAFIR'!$H$4:$H$10000,"*Sif*")</f>
        <v>7</v>
      </c>
      <c r="W15">
        <v>3</v>
      </c>
    </row>
    <row r="16" spans="1:25" x14ac:dyDescent="0.3">
      <c r="B16" s="19">
        <v>2005</v>
      </c>
      <c r="C16" s="19">
        <f>COUNTIF('Citations SAFIR'!$C$4:$C$10000,B16)</f>
        <v>15</v>
      </c>
      <c r="D16" s="19">
        <f>COUNTIFS('Citations SAFIR'!$C$4:$C$10000,B16,'Citations SAFIR'!$G$4:$G$10000,$D$4)</f>
        <v>10</v>
      </c>
      <c r="E16" s="19">
        <f>COUNTIFS('Citations SAFIR'!$C$4:$C$10000,B16,'Citations SAFIR'!$G$4:$G$10000,$E$4)</f>
        <v>4</v>
      </c>
      <c r="F16" s="19">
        <f>COUNTIFS('Citations SAFIR'!$C$4:$C$10000,B16,'Citations SAFIR'!$H$4:$H$10000,"*Sif*")</f>
        <v>0</v>
      </c>
      <c r="W16">
        <v>4</v>
      </c>
    </row>
    <row r="17" spans="2:23" x14ac:dyDescent="0.3">
      <c r="B17" s="19">
        <v>2006</v>
      </c>
      <c r="C17" s="19">
        <f>COUNTIF('Citations SAFIR'!$C$4:$C$10000,B17)</f>
        <v>24</v>
      </c>
      <c r="D17" s="19">
        <f>COUNTIFS('Citations SAFIR'!$C$4:$C$10000,B17,'Citations SAFIR'!$G$4:$G$10000,$D$4)</f>
        <v>2</v>
      </c>
      <c r="E17" s="19">
        <f>COUNTIFS('Citations SAFIR'!$C$4:$C$10000,B17,'Citations SAFIR'!$G$4:$G$10000,$E$4)</f>
        <v>21</v>
      </c>
      <c r="F17" s="19">
        <f>COUNTIFS('Citations SAFIR'!$C$4:$C$10000,B17,'Citations SAFIR'!$H$4:$H$10000,"*Sif*")</f>
        <v>18</v>
      </c>
      <c r="W17">
        <v>2</v>
      </c>
    </row>
    <row r="18" spans="2:23" x14ac:dyDescent="0.3">
      <c r="B18" s="19">
        <v>2007</v>
      </c>
      <c r="C18" s="19">
        <f>COUNTIF('Citations SAFIR'!$C$4:$C$10000,B18)</f>
        <v>13</v>
      </c>
      <c r="D18" s="19">
        <f>COUNTIFS('Citations SAFIR'!$C$4:$C$10000,B18,'Citations SAFIR'!$G$4:$G$10000,$D$4)</f>
        <v>8</v>
      </c>
      <c r="E18" s="19">
        <f>COUNTIFS('Citations SAFIR'!$C$4:$C$10000,B18,'Citations SAFIR'!$G$4:$G$10000,$E$4)</f>
        <v>5</v>
      </c>
      <c r="F18" s="19">
        <f>COUNTIFS('Citations SAFIR'!$C$4:$C$10000,B18,'Citations SAFIR'!$H$4:$H$10000,"*Sif*")</f>
        <v>0</v>
      </c>
      <c r="W18">
        <v>4</v>
      </c>
    </row>
    <row r="19" spans="2:23" x14ac:dyDescent="0.3">
      <c r="B19" s="19">
        <v>2008</v>
      </c>
      <c r="C19" s="19">
        <f>COUNTIF('Citations SAFIR'!$C$4:$C$10000,B19)</f>
        <v>29</v>
      </c>
      <c r="D19" s="19">
        <f>COUNTIFS('Citations SAFIR'!$C$4:$C$10000,B19,'Citations SAFIR'!$G$4:$G$10000,$D$4)</f>
        <v>12</v>
      </c>
      <c r="E19" s="19">
        <f>COUNTIFS('Citations SAFIR'!$C$4:$C$10000,B19,'Citations SAFIR'!$G$4:$G$10000,$E$4)</f>
        <v>16</v>
      </c>
      <c r="F19" s="19">
        <f>COUNTIFS('Citations SAFIR'!$C$4:$C$10000,B19,'Citations SAFIR'!$H$4:$H$10000,"*Sif*")</f>
        <v>11</v>
      </c>
    </row>
    <row r="20" spans="2:23" x14ac:dyDescent="0.3">
      <c r="B20" s="19">
        <v>2009</v>
      </c>
      <c r="C20" s="19">
        <f>COUNTIF('Citations SAFIR'!$C$4:$C$10000,B20)</f>
        <v>27</v>
      </c>
      <c r="D20" s="19">
        <f>COUNTIFS('Citations SAFIR'!$C$4:$C$10000,B20,'Citations SAFIR'!$G$4:$G$10000,$D$4)</f>
        <v>15</v>
      </c>
      <c r="E20" s="19">
        <f>COUNTIFS('Citations SAFIR'!$C$4:$C$10000,B20,'Citations SAFIR'!$G$4:$G$10000,$E$4)</f>
        <v>7</v>
      </c>
      <c r="F20" s="19">
        <f>COUNTIFS('Citations SAFIR'!$C$4:$C$10000,B20,'Citations SAFIR'!$H$4:$H$10000,"*Sif*")</f>
        <v>0</v>
      </c>
    </row>
    <row r="21" spans="2:23" x14ac:dyDescent="0.3">
      <c r="B21" s="19">
        <v>2010</v>
      </c>
      <c r="C21" s="19">
        <f>COUNTIF('Citations SAFIR'!$C$4:$C$10000,B21)</f>
        <v>56</v>
      </c>
      <c r="D21" s="19">
        <f>COUNTIFS('Citations SAFIR'!$C$4:$C$10000,B21,'Citations SAFIR'!$G$4:$G$10000,$D$4)</f>
        <v>18</v>
      </c>
      <c r="E21" s="19">
        <f>COUNTIFS('Citations SAFIR'!$C$4:$C$10000,B21,'Citations SAFIR'!$G$4:$G$10000,$E$4)</f>
        <v>35</v>
      </c>
      <c r="F21" s="19">
        <f>COUNTIFS('Citations SAFIR'!$C$4:$C$10000,B21,'Citations SAFIR'!$H$4:$H$10000,"*Sif*")</f>
        <v>20</v>
      </c>
    </row>
    <row r="22" spans="2:23" x14ac:dyDescent="0.3">
      <c r="B22" s="19">
        <v>2011</v>
      </c>
      <c r="C22" s="19">
        <f>COUNTIF('Citations SAFIR'!$C$4:$C$10000,B22)</f>
        <v>28</v>
      </c>
      <c r="D22" s="19">
        <f>COUNTIFS('Citations SAFIR'!$C$4:$C$10000,B22,'Citations SAFIR'!$G$4:$G$10000,$D$4)</f>
        <v>19</v>
      </c>
      <c r="E22" s="19">
        <f>COUNTIFS('Citations SAFIR'!$C$4:$C$10000,B22,'Citations SAFIR'!$G$4:$G$10000,$E$4)</f>
        <v>6</v>
      </c>
      <c r="F22" s="19">
        <f>COUNTIFS('Citations SAFIR'!$C$4:$C$10000,B22,'Citations SAFIR'!$H$4:$H$10000,"*Sif*")</f>
        <v>0</v>
      </c>
    </row>
    <row r="23" spans="2:23" x14ac:dyDescent="0.3">
      <c r="B23" s="19">
        <v>2012</v>
      </c>
      <c r="C23" s="19">
        <f>COUNTIF('Citations SAFIR'!$C$4:$C$10000,B23)</f>
        <v>60</v>
      </c>
      <c r="D23" s="19">
        <f>COUNTIFS('Citations SAFIR'!$C$4:$C$10000,B23,'Citations SAFIR'!$G$4:$G$10000,$D$4)</f>
        <v>28</v>
      </c>
      <c r="E23" s="19">
        <f>COUNTIFS('Citations SAFIR'!$C$4:$C$10000,B23,'Citations SAFIR'!$G$4:$G$10000,$E$4)</f>
        <v>26</v>
      </c>
      <c r="F23" s="19">
        <f>COUNTIFS('Citations SAFIR'!$C$4:$C$10000,B23,'Citations SAFIR'!$H$4:$H$10000,"*Sif*")</f>
        <v>15</v>
      </c>
    </row>
    <row r="24" spans="2:23" x14ac:dyDescent="0.3">
      <c r="B24" s="19">
        <v>2013</v>
      </c>
      <c r="C24" s="19">
        <f>COUNTIF('Citations SAFIR'!$C$4:$C$10000,B24)</f>
        <v>43</v>
      </c>
      <c r="D24" s="19">
        <f>COUNTIFS('Citations SAFIR'!$C$4:$C$10000,B24,'Citations SAFIR'!$G$4:$G$10000,$D$4)</f>
        <v>26</v>
      </c>
      <c r="E24" s="19">
        <f>COUNTIFS('Citations SAFIR'!$C$4:$C$10000,B24,'Citations SAFIR'!$G$4:$G$10000,$E$4)</f>
        <v>13</v>
      </c>
      <c r="F24" s="19">
        <f>COUNTIFS('Citations SAFIR'!$C$4:$C$10000,B24,'Citations SAFIR'!$H$4:$H$10000,"*Sif*")</f>
        <v>0</v>
      </c>
    </row>
    <row r="25" spans="2:23" x14ac:dyDescent="0.3">
      <c r="B25" s="19">
        <v>2014</v>
      </c>
      <c r="C25" s="19">
        <f>COUNTIF('Citations SAFIR'!$C$4:$C$10000,B25)</f>
        <v>42</v>
      </c>
      <c r="D25" s="19">
        <f>COUNTIFS('Citations SAFIR'!$C$4:$C$10000,B25,'Citations SAFIR'!$G$4:$G$10000,$D$4)</f>
        <v>16</v>
      </c>
      <c r="E25" s="19">
        <f>COUNTIFS('Citations SAFIR'!$C$4:$C$10000,B25,'Citations SAFIR'!$G$4:$G$10000,$E$4)</f>
        <v>21</v>
      </c>
      <c r="F25" s="19">
        <f>COUNTIFS('Citations SAFIR'!$C$4:$C$10000,B25,'Citations SAFIR'!$H$4:$H$10000,"*Sif*")</f>
        <v>15</v>
      </c>
    </row>
    <row r="26" spans="2:23" x14ac:dyDescent="0.3">
      <c r="B26" s="19">
        <v>2015</v>
      </c>
      <c r="C26" s="19">
        <f>COUNTIF('Citations SAFIR'!$C$4:$C$10000,B26)</f>
        <v>57</v>
      </c>
      <c r="D26" s="19">
        <f>COUNTIFS('Citations SAFIR'!$C$4:$C$10000,B26,'Citations SAFIR'!$G$4:$G$10000,$D$4)</f>
        <v>20</v>
      </c>
      <c r="E26" s="19">
        <f>COUNTIFS('Citations SAFIR'!$C$4:$C$10000,B26,'Citations SAFIR'!$G$4:$G$10000,$E$4)</f>
        <v>30</v>
      </c>
      <c r="F26" s="19">
        <f>COUNTIFS('Citations SAFIR'!$C$4:$C$10000,B26,'Citations SAFIR'!$H$4:$H$10000,"*Sif*")</f>
        <v>0</v>
      </c>
    </row>
    <row r="27" spans="2:23" x14ac:dyDescent="0.3">
      <c r="B27" s="19">
        <v>2016</v>
      </c>
      <c r="C27" s="19">
        <f>COUNTIF('Citations SAFIR'!$C$4:$C$10000,B27)</f>
        <v>69</v>
      </c>
      <c r="D27" s="19">
        <f>COUNTIFS('Citations SAFIR'!$C$4:$C$10000,B27,'Citations SAFIR'!$G$4:$G$10000,$D$4)</f>
        <v>37</v>
      </c>
      <c r="E27" s="19">
        <f>COUNTIFS('Citations SAFIR'!$C$4:$C$10000,B27,'Citations SAFIR'!$G$4:$G$10000,$E$4)</f>
        <v>24</v>
      </c>
      <c r="F27" s="19">
        <f>COUNTIFS('Citations SAFIR'!$C$4:$C$10000,B27,'Citations SAFIR'!$H$4:$H$10000,"*Sif*")</f>
        <v>18</v>
      </c>
    </row>
    <row r="28" spans="2:23" x14ac:dyDescent="0.3">
      <c r="B28" s="19">
        <v>2017</v>
      </c>
      <c r="C28" s="19">
        <f>COUNTIF('Citations SAFIR'!$C$4:$C$10000,B28)</f>
        <v>27</v>
      </c>
      <c r="D28" s="19">
        <f>COUNTIFS('Citations SAFIR'!$C$4:$C$10000,B28,'Citations SAFIR'!$G$4:$G$10000,$D$4)</f>
        <v>15</v>
      </c>
      <c r="E28" s="19">
        <f>COUNTIFS('Citations SAFIR'!$C$4:$C$10000,B28,'Citations SAFIR'!$G$4:$G$10000,$E$4)</f>
        <v>9</v>
      </c>
      <c r="F28" s="19">
        <f>COUNTIFS('Citations SAFIR'!$C$4:$C$10000,B28,'Citations SAFIR'!$H$4:$H$10000,"*Sif*")</f>
        <v>0</v>
      </c>
    </row>
    <row r="29" spans="2:23" x14ac:dyDescent="0.3">
      <c r="B29" s="19">
        <v>2018</v>
      </c>
      <c r="C29" s="19">
        <f>COUNTIF('Citations SAFIR'!$C$4:$C$10000,B29)</f>
        <v>1</v>
      </c>
      <c r="D29" s="19">
        <f>COUNTIFS('Citations SAFIR'!$C$4:$C$10000,B29,'Citations SAFIR'!$G$4:$G$10000,$D$4)</f>
        <v>0</v>
      </c>
      <c r="E29" s="19">
        <f>COUNTIFS('Citations SAFIR'!$C$4:$C$10000,B29,'Citations SAFIR'!$G$4:$G$10000,$E$4)</f>
        <v>1</v>
      </c>
      <c r="F29" s="19">
        <f>COUNTIFS('Citations SAFIR'!$C$4:$C$10000,B29,'Citations SAFIR'!$H$4:$H$10000,"*Sif*")</f>
        <v>0</v>
      </c>
    </row>
    <row r="30" spans="2:23" x14ac:dyDescent="0.3">
      <c r="B30" s="19">
        <v>2019</v>
      </c>
      <c r="C30" s="19">
        <f>COUNTIF('Citations SAFIR'!$C$4:$C$10000,B30)</f>
        <v>0</v>
      </c>
      <c r="D30" s="19">
        <f>COUNTIFS('Citations SAFIR'!$C$4:$C$10000,B30,'Citations SAFIR'!$G$4:$G$10000,$D$4)</f>
        <v>0</v>
      </c>
      <c r="E30" s="19">
        <f>COUNTIFS('Citations SAFIR'!$C$4:$C$10000,B30,'Citations SAFIR'!$G$4:$G$10000,$E$4)</f>
        <v>0</v>
      </c>
      <c r="F30" s="19">
        <f>COUNTIFS('Citations SAFIR'!$C$4:$C$10000,B30,'Citations SAFIR'!$H$4:$H$10000,"*Sif*")</f>
        <v>0</v>
      </c>
    </row>
    <row r="31" spans="2:23" x14ac:dyDescent="0.3">
      <c r="B31" s="19"/>
      <c r="C31" s="19"/>
      <c r="D31" s="19"/>
      <c r="E31" s="19"/>
      <c r="F31" s="19"/>
      <c r="G31" s="19"/>
    </row>
    <row r="32" spans="2:23" x14ac:dyDescent="0.3">
      <c r="B32" s="45" t="s">
        <v>2716</v>
      </c>
      <c r="C32" s="45">
        <f>SUM(C5:C30)</f>
        <v>551</v>
      </c>
      <c r="D32" s="31">
        <f t="shared" ref="D32:F32" si="0">SUM(D5:D30)</f>
        <v>249</v>
      </c>
      <c r="E32" s="31">
        <f t="shared" si="0"/>
        <v>248</v>
      </c>
      <c r="F32" s="31">
        <f t="shared" si="0"/>
        <v>112</v>
      </c>
      <c r="G32" s="19"/>
    </row>
    <row r="35" spans="1:7" ht="14.4" customHeight="1" x14ac:dyDescent="0.3">
      <c r="A35" s="47" t="s">
        <v>2692</v>
      </c>
      <c r="B35" s="47"/>
      <c r="C35" s="47"/>
      <c r="D35" s="47"/>
      <c r="E35" s="47"/>
      <c r="F35" s="47"/>
      <c r="G35" s="47"/>
    </row>
    <row r="36" spans="1:7" x14ac:dyDescent="0.3">
      <c r="B36" s="32" t="s">
        <v>2690</v>
      </c>
      <c r="C36" s="32" t="s">
        <v>2691</v>
      </c>
      <c r="D36" s="32" t="s">
        <v>2689</v>
      </c>
      <c r="E36" s="32" t="s">
        <v>2688</v>
      </c>
      <c r="F36" s="32" t="s">
        <v>2687</v>
      </c>
      <c r="G36" s="32" t="s">
        <v>2686</v>
      </c>
    </row>
    <row r="37" spans="1:7" x14ac:dyDescent="0.3">
      <c r="B37">
        <f>COUNTIFS('Citations SAFIR'!$G$4:$G$10000,"conference paper")</f>
        <v>248</v>
      </c>
      <c r="C37">
        <v>245</v>
      </c>
      <c r="D37">
        <f>COUNTIFS('Citations SAFIR'!$G$4:$G$10000,"Phd thesis")</f>
        <v>24</v>
      </c>
      <c r="E37">
        <f>COUNTIFS('Citations SAFIR'!$G$4:$G$10000,"Master thesis")</f>
        <v>16</v>
      </c>
      <c r="F37">
        <f>COUNTIFS('Citations SAFIR'!$G$4:$G$10000,"book")+COUNTIFS('Citations SAFIR'!$G$4:$G$10000,"book chapter")</f>
        <v>8</v>
      </c>
      <c r="G37">
        <f>COUNTIFS('Citations SAFIR'!$G$4:$G$10000,"report")+COUNTIFS('Citations SAFIR'!$G$4:$G$10000,"white paper")</f>
        <v>6</v>
      </c>
    </row>
    <row r="38" spans="1:7" x14ac:dyDescent="0.3">
      <c r="D38" s="19"/>
    </row>
    <row r="39" spans="1:7" x14ac:dyDescent="0.3">
      <c r="B39" s="32" t="s">
        <v>2691</v>
      </c>
      <c r="C39" s="32" t="s">
        <v>2690</v>
      </c>
      <c r="D39" s="32" t="s">
        <v>2689</v>
      </c>
      <c r="E39" s="32" t="s">
        <v>2688</v>
      </c>
      <c r="F39" s="32" t="s">
        <v>2687</v>
      </c>
      <c r="G39" s="32" t="s">
        <v>2686</v>
      </c>
    </row>
    <row r="40" spans="1:7" x14ac:dyDescent="0.3">
      <c r="B40">
        <v>245</v>
      </c>
      <c r="C40">
        <f>COUNTIFS('Citations SAFIR'!$G$4:$G$10000,"conference paper")</f>
        <v>248</v>
      </c>
      <c r="D40">
        <f>COUNTIFS('Citations SAFIR'!$G$4:$G$10000,"Phd thesis")</f>
        <v>24</v>
      </c>
      <c r="E40">
        <f>COUNTIFS('Citations SAFIR'!$G$4:$G$10000,"Master thesis")</f>
        <v>16</v>
      </c>
      <c r="F40">
        <f>COUNTIFS('Citations SAFIR'!$G$4:$G$10000,"book")+COUNTIFS('Citations SAFIR'!$G$4:$G$10000,"book chapter")</f>
        <v>8</v>
      </c>
      <c r="G40">
        <f>COUNTIFS('Citations SAFIR'!$G$4:$G$10000,"report")+COUNTIFS('Citations SAFIR'!$G$4:$G$10000,"white paper")</f>
        <v>6</v>
      </c>
    </row>
    <row r="41" spans="1:7" x14ac:dyDescent="0.3">
      <c r="D41" s="19"/>
    </row>
    <row r="42" spans="1:7" x14ac:dyDescent="0.3">
      <c r="B42" s="31" t="s">
        <v>2694</v>
      </c>
      <c r="C42" s="31" t="s">
        <v>2693</v>
      </c>
    </row>
    <row r="43" spans="1:7" ht="28.8" x14ac:dyDescent="0.3">
      <c r="B43" s="19" t="s">
        <v>2687</v>
      </c>
      <c r="C43" s="19">
        <f>COUNTIFS('Citations SAFIR'!$G$4:$G$10000,"book")+COUNTIFS('Citations SAFIR'!$G$4:$G$10000,"book chapter")</f>
        <v>8</v>
      </c>
    </row>
    <row r="44" spans="1:7" x14ac:dyDescent="0.3">
      <c r="B44" s="19" t="s">
        <v>2690</v>
      </c>
      <c r="C44" s="19">
        <f>COUNTIFS('Citations SAFIR'!$G$4:$G$10000,"conference paper")</f>
        <v>248</v>
      </c>
    </row>
    <row r="45" spans="1:7" x14ac:dyDescent="0.3">
      <c r="B45" s="19" t="s">
        <v>2691</v>
      </c>
      <c r="C45" s="19">
        <f>COUNTIFS('Citations SAFIR'!$G$4:$G$10000,"journal article")</f>
        <v>249</v>
      </c>
    </row>
    <row r="46" spans="1:7" x14ac:dyDescent="0.3">
      <c r="B46" s="19" t="s">
        <v>2688</v>
      </c>
      <c r="C46" s="19">
        <f>COUNTIFS('Citations SAFIR'!$G$4:$G$10000,"Master thesis")</f>
        <v>16</v>
      </c>
    </row>
    <row r="47" spans="1:7" x14ac:dyDescent="0.3">
      <c r="B47" s="19" t="s">
        <v>2689</v>
      </c>
      <c r="C47" s="19">
        <f>COUNTIFS('Citations SAFIR'!$G$4:$G$10000,"Phd thesis")</f>
        <v>24</v>
      </c>
    </row>
    <row r="48" spans="1:7" ht="28.8" x14ac:dyDescent="0.3">
      <c r="B48" s="19" t="s">
        <v>2686</v>
      </c>
      <c r="C48" s="19">
        <f>COUNTIFS('Citations SAFIR'!$G$4:$G$10000,"report")+COUNTIFS('Citations SAFIR'!$G$4:$G$10000,"white paper")</f>
        <v>6</v>
      </c>
    </row>
    <row r="50" spans="1:7" x14ac:dyDescent="0.3">
      <c r="B50" s="31" t="s">
        <v>2716</v>
      </c>
      <c r="C50" s="32">
        <f>SUM(C43:C48)</f>
        <v>551</v>
      </c>
    </row>
    <row r="54" spans="1:7" x14ac:dyDescent="0.3">
      <c r="A54" s="47" t="s">
        <v>2717</v>
      </c>
      <c r="B54" s="47"/>
      <c r="C54" s="47"/>
      <c r="D54" s="47"/>
      <c r="E54" s="47"/>
      <c r="F54" s="47"/>
      <c r="G54" s="47"/>
    </row>
    <row r="55" spans="1:7" ht="28.8" x14ac:dyDescent="0.3">
      <c r="B55" s="31" t="s">
        <v>2685</v>
      </c>
      <c r="C55" s="31" t="s">
        <v>2684</v>
      </c>
      <c r="D55" s="31" t="s">
        <v>2718</v>
      </c>
      <c r="E55" s="33" t="s">
        <v>2719</v>
      </c>
      <c r="F55" s="31" t="s">
        <v>2737</v>
      </c>
    </row>
    <row r="56" spans="1:7" x14ac:dyDescent="0.3">
      <c r="B56">
        <f>COUNTIF('Citations SAFIR'!$L$4:$L$10000,"yes")</f>
        <v>410</v>
      </c>
      <c r="C56">
        <f>COUNTIF('Citations SAFIR'!$L$4:$L$10000,"no")</f>
        <v>110</v>
      </c>
      <c r="D56">
        <f>COUNTIF('Citations SAFIR'!$L$4:$L$10000,"no access")</f>
        <v>31</v>
      </c>
      <c r="E56">
        <f>COUNTIF('Citations SAFIR'!$L$4:$L$10000,"didn't check")</f>
        <v>0</v>
      </c>
      <c r="F56">
        <f>SUM(B56:E56)</f>
        <v>551</v>
      </c>
    </row>
    <row r="57" spans="1:7" x14ac:dyDescent="0.3">
      <c r="B57" s="46">
        <f>B56/$F$56</f>
        <v>0.7441016333938294</v>
      </c>
      <c r="C57" s="46">
        <f t="shared" ref="C57:E57" si="1">C56/$F$56</f>
        <v>0.19963702359346641</v>
      </c>
      <c r="D57" s="46">
        <f t="shared" si="1"/>
        <v>5.6261343012704176E-2</v>
      </c>
      <c r="E57" s="46">
        <f t="shared" si="1"/>
        <v>0</v>
      </c>
    </row>
    <row r="59" spans="1:7" x14ac:dyDescent="0.3">
      <c r="B59" s="48" t="s">
        <v>2757</v>
      </c>
      <c r="C59" s="48"/>
    </row>
    <row r="60" spans="1:7" ht="14.4" customHeight="1" x14ac:dyDescent="0.3">
      <c r="B60" s="31" t="s">
        <v>2694</v>
      </c>
      <c r="C60" s="31" t="s">
        <v>2693</v>
      </c>
    </row>
    <row r="61" spans="1:7" x14ac:dyDescent="0.3">
      <c r="B61" s="30" t="s">
        <v>2691</v>
      </c>
      <c r="C61" s="30">
        <f>COUNTIFS('Citations SAFIR'!$G$4:$G$10000,"journal article", 'Citations SAFIR'!$L$4:$L$10000,"yes")</f>
        <v>176</v>
      </c>
    </row>
    <row r="62" spans="1:7" x14ac:dyDescent="0.3">
      <c r="B62" s="30" t="s">
        <v>2690</v>
      </c>
      <c r="C62" s="30">
        <f>COUNTIFS('Citations SAFIR'!$G$4:$G$10000,"conference paper", 'Citations SAFIR'!$L$4:$L$10000,"yes")</f>
        <v>210</v>
      </c>
    </row>
    <row r="64" spans="1:7" x14ac:dyDescent="0.3">
      <c r="B64" s="31" t="s">
        <v>2738</v>
      </c>
      <c r="C64" s="31">
        <f>SUM(C61:C62)</f>
        <v>386</v>
      </c>
    </row>
    <row r="73" spans="16:16" x14ac:dyDescent="0.3">
      <c r="P73" t="s">
        <v>2683</v>
      </c>
    </row>
  </sheetData>
  <mergeCells count="4">
    <mergeCell ref="A3:G3"/>
    <mergeCell ref="A35:G35"/>
    <mergeCell ref="A54:G54"/>
    <mergeCell ref="B59:C5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Y173"/>
  <sheetViews>
    <sheetView zoomScale="85" zoomScaleNormal="85" workbookViewId="0">
      <pane xSplit="5" ySplit="4" topLeftCell="F22" activePane="bottomRight" state="frozen"/>
      <selection pane="topRight" activeCell="F1" sqref="F1"/>
      <selection pane="bottomLeft" activeCell="A4" sqref="A4"/>
      <selection pane="bottomRight" activeCell="F23" sqref="F23"/>
    </sheetView>
  </sheetViews>
  <sheetFormatPr defaultRowHeight="14.4" x14ac:dyDescent="0.3"/>
  <cols>
    <col min="1" max="1" width="6.6640625" customWidth="1"/>
    <col min="2" max="2" width="7.33203125" customWidth="1"/>
    <col min="3" max="3" width="7.21875" customWidth="1"/>
    <col min="4" max="4" width="19.33203125" customWidth="1"/>
    <col min="5" max="5" width="48.77734375" customWidth="1"/>
    <col min="6" max="6" width="41.109375" customWidth="1"/>
    <col min="7" max="7" width="16.88671875" customWidth="1"/>
    <col min="8" max="8" width="22.5546875" customWidth="1"/>
    <col min="9" max="9" width="15.5546875" customWidth="1"/>
    <col min="10" max="10" width="29.21875" bestFit="1" customWidth="1"/>
    <col min="11" max="11" width="23.6640625" customWidth="1"/>
    <col min="12" max="12" width="22.6640625" customWidth="1"/>
    <col min="13" max="13" width="17.33203125" customWidth="1"/>
    <col min="14" max="14" width="15.44140625" customWidth="1"/>
    <col min="15" max="15" width="17.77734375" bestFit="1" customWidth="1"/>
    <col min="16" max="16" width="19.77734375" customWidth="1"/>
    <col min="17" max="17" width="18.88671875" customWidth="1"/>
    <col min="18" max="18" width="16.6640625" customWidth="1"/>
    <col min="19" max="20" width="16.88671875" customWidth="1"/>
    <col min="21" max="21" width="19.44140625" customWidth="1"/>
    <col min="22" max="22" width="14.5546875" customWidth="1"/>
    <col min="23" max="23" width="123.109375" customWidth="1"/>
    <col min="24" max="24" width="54" customWidth="1"/>
    <col min="26" max="30" width="11.77734375" customWidth="1"/>
  </cols>
  <sheetData>
    <row r="2" spans="1:24" ht="14.4" customHeight="1" x14ac:dyDescent="0.3">
      <c r="A2" s="19"/>
      <c r="B2" s="53" t="s">
        <v>2091</v>
      </c>
      <c r="C2" s="53"/>
      <c r="D2" s="53"/>
      <c r="E2" s="53"/>
      <c r="F2" s="53"/>
      <c r="G2" s="53"/>
      <c r="H2" s="53"/>
      <c r="I2" s="53"/>
      <c r="J2" s="53"/>
      <c r="K2" s="53"/>
      <c r="L2" s="53"/>
      <c r="M2" s="53"/>
      <c r="N2" s="53"/>
      <c r="O2" s="53"/>
      <c r="P2" s="53"/>
      <c r="Q2" s="53"/>
      <c r="R2" s="53"/>
      <c r="S2" s="53"/>
      <c r="T2" s="53"/>
      <c r="U2" s="53"/>
      <c r="V2" s="53"/>
      <c r="W2" s="53"/>
      <c r="X2" s="53"/>
    </row>
    <row r="3" spans="1:24" ht="14.4" customHeight="1" x14ac:dyDescent="0.3">
      <c r="A3" s="30"/>
      <c r="B3" s="49" t="s">
        <v>2753</v>
      </c>
      <c r="C3" s="49"/>
      <c r="D3" s="49"/>
      <c r="E3" s="49"/>
      <c r="F3" s="49"/>
      <c r="G3" s="49"/>
      <c r="H3" s="49"/>
      <c r="I3" s="49"/>
      <c r="J3" s="50" t="s">
        <v>2721</v>
      </c>
      <c r="K3" s="50"/>
      <c r="L3" s="50"/>
      <c r="M3" s="50"/>
      <c r="N3" s="50"/>
      <c r="O3" s="50"/>
      <c r="P3" s="50"/>
      <c r="Q3" s="51" t="s">
        <v>2754</v>
      </c>
      <c r="R3" s="51"/>
      <c r="S3" s="51"/>
      <c r="T3" s="52" t="s">
        <v>2755</v>
      </c>
      <c r="U3" s="52"/>
      <c r="V3" s="52"/>
      <c r="W3" s="52"/>
      <c r="X3" s="23"/>
    </row>
    <row r="4" spans="1:24" ht="28.8" x14ac:dyDescent="0.3">
      <c r="A4" s="19"/>
      <c r="B4" s="21" t="s">
        <v>37</v>
      </c>
      <c r="C4" s="21" t="s">
        <v>0</v>
      </c>
      <c r="D4" s="21" t="s">
        <v>2</v>
      </c>
      <c r="E4" s="21" t="s">
        <v>1</v>
      </c>
      <c r="F4" s="21" t="s">
        <v>1431</v>
      </c>
      <c r="G4" s="21" t="s">
        <v>875</v>
      </c>
      <c r="H4" s="21" t="s">
        <v>574</v>
      </c>
      <c r="I4" s="21" t="s">
        <v>98</v>
      </c>
      <c r="J4" s="22" t="s">
        <v>5</v>
      </c>
      <c r="K4" s="22" t="s">
        <v>10</v>
      </c>
      <c r="L4" s="22" t="s">
        <v>2134</v>
      </c>
      <c r="M4" s="22" t="s">
        <v>87</v>
      </c>
      <c r="N4" s="22" t="s">
        <v>1869</v>
      </c>
      <c r="O4" s="22" t="s">
        <v>1870</v>
      </c>
      <c r="P4" s="22" t="s">
        <v>6</v>
      </c>
      <c r="Q4" s="26" t="s">
        <v>68</v>
      </c>
      <c r="R4" s="26" t="s">
        <v>55</v>
      </c>
      <c r="S4" s="26" t="s">
        <v>39</v>
      </c>
      <c r="T4" s="24" t="s">
        <v>2164</v>
      </c>
      <c r="U4" s="24" t="s">
        <v>2756</v>
      </c>
      <c r="V4" s="24" t="s">
        <v>899</v>
      </c>
      <c r="W4" s="24" t="s">
        <v>2235</v>
      </c>
      <c r="X4" s="43" t="s">
        <v>113</v>
      </c>
    </row>
    <row r="5" spans="1:24" ht="57.6" customHeight="1" x14ac:dyDescent="0.3">
      <c r="A5" s="19"/>
      <c r="B5" s="19">
        <v>1</v>
      </c>
      <c r="C5" s="19">
        <v>1994</v>
      </c>
      <c r="D5" s="19" t="s">
        <v>1956</v>
      </c>
      <c r="E5" s="19" t="s">
        <v>1957</v>
      </c>
      <c r="F5" s="19" t="s">
        <v>1959</v>
      </c>
      <c r="G5" s="19" t="s">
        <v>483</v>
      </c>
      <c r="H5" s="19" t="s">
        <v>1958</v>
      </c>
      <c r="I5" s="19" t="s">
        <v>53</v>
      </c>
      <c r="J5" s="19" t="s">
        <v>2158</v>
      </c>
      <c r="K5" s="19" t="s">
        <v>24</v>
      </c>
      <c r="L5" s="19" t="s">
        <v>1918</v>
      </c>
      <c r="M5" s="19" t="s">
        <v>2622</v>
      </c>
      <c r="N5" s="19" t="s">
        <v>2080</v>
      </c>
      <c r="O5" s="19" t="s">
        <v>1868</v>
      </c>
      <c r="P5" s="19" t="s">
        <v>2239</v>
      </c>
      <c r="Q5" s="19" t="s">
        <v>2097</v>
      </c>
      <c r="R5" s="19">
        <v>8</v>
      </c>
      <c r="S5" s="19" t="s">
        <v>2098</v>
      </c>
      <c r="T5" s="19" t="s">
        <v>2726</v>
      </c>
      <c r="U5" s="30" t="s">
        <v>2095</v>
      </c>
      <c r="V5" s="19" t="s">
        <v>900</v>
      </c>
      <c r="W5" s="19" t="s">
        <v>2253</v>
      </c>
    </row>
    <row r="6" spans="1:24" ht="72" customHeight="1" x14ac:dyDescent="0.3">
      <c r="A6" s="19"/>
      <c r="B6" s="19">
        <v>2</v>
      </c>
      <c r="C6" s="19">
        <v>1997</v>
      </c>
      <c r="D6" s="19" t="s">
        <v>1965</v>
      </c>
      <c r="E6" s="19" t="s">
        <v>2300</v>
      </c>
      <c r="F6" s="19" t="s">
        <v>2301</v>
      </c>
      <c r="G6" s="19" t="s">
        <v>483</v>
      </c>
      <c r="H6" s="19" t="s">
        <v>2302</v>
      </c>
      <c r="I6" s="19" t="s">
        <v>2587</v>
      </c>
      <c r="J6" s="19" t="s">
        <v>2051</v>
      </c>
      <c r="K6" s="19" t="s">
        <v>2588</v>
      </c>
      <c r="L6" s="19" t="s">
        <v>2163</v>
      </c>
      <c r="M6" s="19" t="s">
        <v>85</v>
      </c>
      <c r="N6" s="19" t="s">
        <v>53</v>
      </c>
      <c r="O6" s="19" t="s">
        <v>1902</v>
      </c>
      <c r="P6" s="19" t="s">
        <v>38</v>
      </c>
      <c r="Q6" s="19" t="s">
        <v>2589</v>
      </c>
      <c r="R6" s="19">
        <v>1</v>
      </c>
      <c r="S6" s="19" t="s">
        <v>1948</v>
      </c>
      <c r="T6" s="19" t="s">
        <v>2084</v>
      </c>
      <c r="U6" s="30" t="s">
        <v>53</v>
      </c>
      <c r="V6" s="19" t="s">
        <v>2778</v>
      </c>
      <c r="W6" s="19" t="s">
        <v>2590</v>
      </c>
      <c r="X6" s="19" t="s">
        <v>2303</v>
      </c>
    </row>
    <row r="7" spans="1:24" ht="28.8" customHeight="1" x14ac:dyDescent="0.3">
      <c r="A7" s="19"/>
      <c r="B7" s="19">
        <v>3</v>
      </c>
      <c r="C7" s="19">
        <v>1997</v>
      </c>
      <c r="D7" s="19" t="s">
        <v>1961</v>
      </c>
      <c r="E7" s="19" t="s">
        <v>1962</v>
      </c>
      <c r="F7" s="19" t="s">
        <v>1963</v>
      </c>
      <c r="G7" s="19" t="s">
        <v>483</v>
      </c>
      <c r="H7" s="19" t="s">
        <v>1964</v>
      </c>
      <c r="I7" s="19" t="s">
        <v>53</v>
      </c>
      <c r="J7" s="19" t="s">
        <v>2004</v>
      </c>
      <c r="K7" s="19" t="s">
        <v>2707</v>
      </c>
      <c r="L7" s="19" t="s">
        <v>1866</v>
      </c>
      <c r="M7" s="19" t="s">
        <v>84</v>
      </c>
      <c r="N7" s="19" t="s">
        <v>2080</v>
      </c>
      <c r="O7" s="19" t="s">
        <v>53</v>
      </c>
      <c r="P7" s="19" t="s">
        <v>2604</v>
      </c>
      <c r="Q7" s="19" t="s">
        <v>2750</v>
      </c>
      <c r="R7" s="19">
        <v>4</v>
      </c>
      <c r="S7" s="19" t="s">
        <v>53</v>
      </c>
      <c r="T7" s="30" t="s">
        <v>2726</v>
      </c>
      <c r="U7" s="30" t="s">
        <v>2099</v>
      </c>
      <c r="V7" s="19" t="s">
        <v>898</v>
      </c>
      <c r="W7" s="19" t="s">
        <v>2254</v>
      </c>
    </row>
    <row r="8" spans="1:24" ht="43.2" x14ac:dyDescent="0.3">
      <c r="A8" s="19"/>
      <c r="B8" s="19">
        <v>4</v>
      </c>
      <c r="C8" s="19">
        <v>2000</v>
      </c>
      <c r="D8" s="19" t="s">
        <v>2328</v>
      </c>
      <c r="E8" s="19" t="s">
        <v>2327</v>
      </c>
      <c r="F8" s="19" t="s">
        <v>2329</v>
      </c>
      <c r="G8" s="19" t="s">
        <v>483</v>
      </c>
      <c r="H8" s="19" t="s">
        <v>2322</v>
      </c>
      <c r="I8" s="19" t="s">
        <v>53</v>
      </c>
      <c r="J8" s="19" t="s">
        <v>2004</v>
      </c>
      <c r="K8" s="30" t="s">
        <v>2707</v>
      </c>
      <c r="L8" s="19" t="s">
        <v>2658</v>
      </c>
      <c r="M8" s="19" t="s">
        <v>84</v>
      </c>
      <c r="N8" s="19" t="s">
        <v>2080</v>
      </c>
      <c r="O8" s="19" t="s">
        <v>53</v>
      </c>
      <c r="P8" s="19" t="s">
        <v>2659</v>
      </c>
      <c r="Q8" s="19" t="s">
        <v>2660</v>
      </c>
      <c r="R8" s="19">
        <v>1</v>
      </c>
      <c r="S8" s="19" t="s">
        <v>53</v>
      </c>
      <c r="T8" s="30" t="s">
        <v>2726</v>
      </c>
      <c r="U8" s="30" t="s">
        <v>2099</v>
      </c>
      <c r="V8" s="19" t="s">
        <v>900</v>
      </c>
      <c r="W8" s="19" t="s">
        <v>2661</v>
      </c>
      <c r="X8" s="19" t="s">
        <v>2330</v>
      </c>
    </row>
    <row r="9" spans="1:24" ht="43.2" x14ac:dyDescent="0.3">
      <c r="A9" s="19"/>
      <c r="B9" s="19">
        <v>5</v>
      </c>
      <c r="C9" s="19">
        <v>2000</v>
      </c>
      <c r="D9" s="19" t="s">
        <v>35</v>
      </c>
      <c r="E9" s="19" t="s">
        <v>2331</v>
      </c>
      <c r="F9" s="19" t="s">
        <v>2332</v>
      </c>
      <c r="G9" s="19" t="s">
        <v>483</v>
      </c>
      <c r="H9" s="19" t="s">
        <v>2322</v>
      </c>
      <c r="I9" s="19" t="s">
        <v>53</v>
      </c>
      <c r="J9" s="19" t="s">
        <v>2004</v>
      </c>
      <c r="K9" s="30" t="s">
        <v>2707</v>
      </c>
      <c r="L9" s="19" t="s">
        <v>2658</v>
      </c>
      <c r="M9" s="19" t="s">
        <v>84</v>
      </c>
      <c r="N9" s="19" t="s">
        <v>2080</v>
      </c>
      <c r="O9" s="19" t="s">
        <v>53</v>
      </c>
      <c r="P9" s="19" t="s">
        <v>2659</v>
      </c>
      <c r="Q9" s="19" t="s">
        <v>2660</v>
      </c>
      <c r="R9" s="19">
        <v>1</v>
      </c>
      <c r="S9" s="19" t="s">
        <v>53</v>
      </c>
      <c r="T9" s="30" t="s">
        <v>2726</v>
      </c>
      <c r="U9" s="30" t="s">
        <v>2657</v>
      </c>
      <c r="V9" s="19" t="s">
        <v>900</v>
      </c>
      <c r="W9" s="19" t="s">
        <v>2662</v>
      </c>
      <c r="X9" s="19" t="s">
        <v>2333</v>
      </c>
    </row>
    <row r="10" spans="1:24" ht="72" x14ac:dyDescent="0.3">
      <c r="A10" s="19"/>
      <c r="B10" s="19">
        <v>6</v>
      </c>
      <c r="C10" s="19">
        <v>2000</v>
      </c>
      <c r="D10" s="19" t="s">
        <v>356</v>
      </c>
      <c r="E10" s="19" t="s">
        <v>2284</v>
      </c>
      <c r="F10" s="19" t="s">
        <v>2285</v>
      </c>
      <c r="G10" s="19" t="s">
        <v>483</v>
      </c>
      <c r="H10" s="19" t="s">
        <v>2322</v>
      </c>
      <c r="I10" s="19" t="s">
        <v>53</v>
      </c>
      <c r="J10" s="19" t="s">
        <v>2004</v>
      </c>
      <c r="K10" s="19" t="s">
        <v>24</v>
      </c>
      <c r="L10" s="19" t="s">
        <v>2663</v>
      </c>
      <c r="M10" s="19" t="s">
        <v>85</v>
      </c>
      <c r="N10" s="19" t="s">
        <v>53</v>
      </c>
      <c r="O10" s="19" t="s">
        <v>1867</v>
      </c>
      <c r="P10" s="19" t="s">
        <v>2751</v>
      </c>
      <c r="Q10" s="19" t="s">
        <v>2750</v>
      </c>
      <c r="R10" s="19">
        <v>3</v>
      </c>
      <c r="S10" s="19" t="s">
        <v>345</v>
      </c>
      <c r="T10" s="30" t="s">
        <v>2726</v>
      </c>
      <c r="U10" s="30" t="s">
        <v>2664</v>
      </c>
      <c r="V10" s="19" t="s">
        <v>897</v>
      </c>
      <c r="W10" s="19" t="s">
        <v>2665</v>
      </c>
      <c r="X10" s="19" t="s">
        <v>2666</v>
      </c>
    </row>
    <row r="11" spans="1:24" ht="57.6" customHeight="1" x14ac:dyDescent="0.3">
      <c r="A11" s="19"/>
      <c r="B11" s="19">
        <v>7</v>
      </c>
      <c r="C11" s="19">
        <v>2002</v>
      </c>
      <c r="D11" s="19" t="s">
        <v>2340</v>
      </c>
      <c r="E11" s="19" t="s">
        <v>2341</v>
      </c>
      <c r="F11" s="19" t="s">
        <v>2342</v>
      </c>
      <c r="G11" s="19" t="s">
        <v>483</v>
      </c>
      <c r="H11" s="19" t="s">
        <v>2339</v>
      </c>
      <c r="I11" s="19" t="s">
        <v>53</v>
      </c>
      <c r="J11" s="19" t="s">
        <v>2210</v>
      </c>
      <c r="K11" s="19" t="s">
        <v>2601</v>
      </c>
      <c r="L11" s="19" t="s">
        <v>1866</v>
      </c>
      <c r="M11" s="19" t="s">
        <v>84</v>
      </c>
      <c r="N11" s="19" t="s">
        <v>2080</v>
      </c>
      <c r="O11" s="19" t="s">
        <v>53</v>
      </c>
      <c r="P11" s="19" t="s">
        <v>2591</v>
      </c>
      <c r="Q11" s="19" t="s">
        <v>2750</v>
      </c>
      <c r="R11" s="19">
        <v>3</v>
      </c>
      <c r="S11" s="19" t="s">
        <v>345</v>
      </c>
      <c r="T11" s="19" t="s">
        <v>2084</v>
      </c>
      <c r="U11" s="30" t="s">
        <v>53</v>
      </c>
      <c r="V11" s="19" t="s">
        <v>898</v>
      </c>
      <c r="W11" s="19" t="s">
        <v>2592</v>
      </c>
      <c r="X11" s="19" t="s">
        <v>2343</v>
      </c>
    </row>
    <row r="12" spans="1:24" ht="72" customHeight="1" x14ac:dyDescent="0.3">
      <c r="A12" s="19"/>
      <c r="B12" s="19">
        <v>8</v>
      </c>
      <c r="C12" s="19">
        <v>2002</v>
      </c>
      <c r="D12" s="19" t="s">
        <v>356</v>
      </c>
      <c r="E12" s="19" t="s">
        <v>2326</v>
      </c>
      <c r="F12" s="19" t="s">
        <v>2291</v>
      </c>
      <c r="G12" s="19" t="s">
        <v>484</v>
      </c>
      <c r="H12" s="19" t="s">
        <v>844</v>
      </c>
      <c r="I12" s="19" t="s">
        <v>53</v>
      </c>
      <c r="J12" s="19" t="s">
        <v>2004</v>
      </c>
      <c r="K12" s="19" t="s">
        <v>24</v>
      </c>
      <c r="L12" s="19" t="s">
        <v>2667</v>
      </c>
      <c r="M12" s="19" t="s">
        <v>85</v>
      </c>
      <c r="N12" s="19" t="s">
        <v>53</v>
      </c>
      <c r="O12" s="19" t="s">
        <v>1867</v>
      </c>
      <c r="P12" s="19" t="s">
        <v>2751</v>
      </c>
      <c r="Q12" s="19" t="s">
        <v>2750</v>
      </c>
      <c r="R12" s="19">
        <v>2</v>
      </c>
      <c r="S12" s="19" t="s">
        <v>345</v>
      </c>
      <c r="T12" s="30" t="s">
        <v>2726</v>
      </c>
      <c r="U12" s="30" t="s">
        <v>2095</v>
      </c>
      <c r="V12" s="19" t="s">
        <v>897</v>
      </c>
      <c r="W12" s="19" t="s">
        <v>2668</v>
      </c>
      <c r="X12" s="19" t="s">
        <v>2292</v>
      </c>
    </row>
    <row r="13" spans="1:24" ht="43.2" customHeight="1" x14ac:dyDescent="0.3">
      <c r="A13" s="19"/>
      <c r="B13" s="19">
        <v>9</v>
      </c>
      <c r="C13" s="19">
        <v>2003</v>
      </c>
      <c r="D13" s="19" t="s">
        <v>257</v>
      </c>
      <c r="E13" s="19" t="s">
        <v>256</v>
      </c>
      <c r="F13" s="19" t="s">
        <v>1453</v>
      </c>
      <c r="G13" s="19" t="s">
        <v>484</v>
      </c>
      <c r="H13" s="19" t="s">
        <v>110</v>
      </c>
      <c r="I13" s="19" t="s">
        <v>258</v>
      </c>
      <c r="J13" s="19" t="s">
        <v>2158</v>
      </c>
      <c r="K13" s="19" t="s">
        <v>24</v>
      </c>
      <c r="L13" s="19" t="s">
        <v>2101</v>
      </c>
      <c r="M13" s="19" t="s">
        <v>85</v>
      </c>
      <c r="N13" s="19" t="s">
        <v>53</v>
      </c>
      <c r="O13" s="19" t="s">
        <v>1868</v>
      </c>
      <c r="P13" s="19" t="s">
        <v>2102</v>
      </c>
      <c r="Q13" s="19" t="s">
        <v>53</v>
      </c>
      <c r="R13" s="19" t="s">
        <v>2100</v>
      </c>
      <c r="S13" s="19" t="s">
        <v>2752</v>
      </c>
      <c r="T13" s="30" t="s">
        <v>2726</v>
      </c>
      <c r="U13" s="30" t="s">
        <v>2103</v>
      </c>
      <c r="V13" s="19" t="s">
        <v>900</v>
      </c>
      <c r="W13" s="19" t="s">
        <v>2104</v>
      </c>
      <c r="X13" s="19" t="s">
        <v>1381</v>
      </c>
    </row>
    <row r="14" spans="1:24" ht="72" customHeight="1" x14ac:dyDescent="0.3">
      <c r="A14" s="19"/>
      <c r="B14" s="19">
        <v>10</v>
      </c>
      <c r="C14" s="19">
        <v>2004</v>
      </c>
      <c r="D14" s="19" t="s">
        <v>1369</v>
      </c>
      <c r="E14" s="19" t="s">
        <v>1370</v>
      </c>
      <c r="F14" s="19" t="s">
        <v>1457</v>
      </c>
      <c r="G14" s="19" t="s">
        <v>483</v>
      </c>
      <c r="H14" s="19" t="s">
        <v>1371</v>
      </c>
      <c r="I14" s="14" t="s">
        <v>53</v>
      </c>
      <c r="J14" s="19" t="s">
        <v>1943</v>
      </c>
      <c r="K14" s="19" t="s">
        <v>2132</v>
      </c>
      <c r="L14" s="19" t="s">
        <v>1866</v>
      </c>
      <c r="M14" s="19" t="s">
        <v>84</v>
      </c>
      <c r="N14" s="19" t="s">
        <v>2080</v>
      </c>
      <c r="O14" s="19" t="s">
        <v>53</v>
      </c>
      <c r="P14" s="19" t="s">
        <v>2036</v>
      </c>
      <c r="Q14" s="19" t="s">
        <v>1872</v>
      </c>
      <c r="R14" s="19">
        <v>1</v>
      </c>
      <c r="S14" s="19" t="s">
        <v>53</v>
      </c>
      <c r="T14" s="19" t="s">
        <v>2084</v>
      </c>
      <c r="U14" s="30" t="s">
        <v>53</v>
      </c>
      <c r="V14" s="19" t="s">
        <v>898</v>
      </c>
      <c r="W14" s="19" t="s">
        <v>2255</v>
      </c>
      <c r="X14" s="19" t="s">
        <v>1873</v>
      </c>
    </row>
    <row r="15" spans="1:24" ht="57.6" x14ac:dyDescent="0.3">
      <c r="A15" s="19"/>
      <c r="B15" s="19">
        <v>11</v>
      </c>
      <c r="C15" s="19">
        <v>2004</v>
      </c>
      <c r="D15" s="19" t="s">
        <v>7</v>
      </c>
      <c r="E15" s="19" t="s">
        <v>350</v>
      </c>
      <c r="F15" s="19" t="s">
        <v>1463</v>
      </c>
      <c r="G15" s="19" t="s">
        <v>484</v>
      </c>
      <c r="H15" s="19" t="s">
        <v>334</v>
      </c>
      <c r="I15" s="19" t="s">
        <v>351</v>
      </c>
      <c r="J15" s="19" t="s">
        <v>2198</v>
      </c>
      <c r="K15" s="19" t="s">
        <v>42</v>
      </c>
      <c r="L15" s="19" t="s">
        <v>2743</v>
      </c>
      <c r="M15" s="19" t="s">
        <v>2622</v>
      </c>
      <c r="N15" s="19" t="s">
        <v>2080</v>
      </c>
      <c r="O15" s="19" t="s">
        <v>1902</v>
      </c>
      <c r="P15" s="19" t="s">
        <v>38</v>
      </c>
      <c r="Q15" s="19">
        <v>1</v>
      </c>
      <c r="R15" s="19">
        <v>2</v>
      </c>
      <c r="S15" s="19" t="s">
        <v>40</v>
      </c>
      <c r="T15" s="19" t="s">
        <v>2084</v>
      </c>
      <c r="U15" s="30" t="s">
        <v>53</v>
      </c>
      <c r="V15" s="19" t="s">
        <v>900</v>
      </c>
      <c r="W15" s="19" t="s">
        <v>2256</v>
      </c>
      <c r="X15" s="19" t="s">
        <v>395</v>
      </c>
    </row>
    <row r="16" spans="1:24" ht="57.6" x14ac:dyDescent="0.3">
      <c r="A16" s="19"/>
      <c r="B16" s="19">
        <v>12</v>
      </c>
      <c r="C16" s="19">
        <v>2004</v>
      </c>
      <c r="D16" s="19" t="s">
        <v>7</v>
      </c>
      <c r="E16" s="19" t="s">
        <v>8</v>
      </c>
      <c r="F16" s="19" t="s">
        <v>1863</v>
      </c>
      <c r="G16" s="19" t="s">
        <v>484</v>
      </c>
      <c r="H16" s="19" t="s">
        <v>9</v>
      </c>
      <c r="I16" s="19" t="s">
        <v>57</v>
      </c>
      <c r="J16" s="1" t="s">
        <v>2197</v>
      </c>
      <c r="K16" s="19" t="s">
        <v>2219</v>
      </c>
      <c r="L16" s="1" t="s">
        <v>73</v>
      </c>
      <c r="M16" s="19" t="s">
        <v>2622</v>
      </c>
      <c r="N16" s="19" t="s">
        <v>2081</v>
      </c>
      <c r="O16" s="19" t="s">
        <v>1867</v>
      </c>
      <c r="P16" s="19" t="s">
        <v>43</v>
      </c>
      <c r="Q16" s="19" t="s">
        <v>1874</v>
      </c>
      <c r="R16" s="19">
        <v>3</v>
      </c>
      <c r="S16" s="19" t="s">
        <v>40</v>
      </c>
      <c r="T16" s="19" t="s">
        <v>2084</v>
      </c>
      <c r="U16" s="30" t="s">
        <v>53</v>
      </c>
      <c r="V16" s="19" t="s">
        <v>900</v>
      </c>
      <c r="W16" s="19" t="s">
        <v>2257</v>
      </c>
      <c r="X16" s="19" t="s">
        <v>1385</v>
      </c>
    </row>
    <row r="17" spans="1:24" ht="57.6" x14ac:dyDescent="0.3">
      <c r="A17" s="19"/>
      <c r="B17" s="19">
        <v>13</v>
      </c>
      <c r="C17" s="19">
        <v>2004</v>
      </c>
      <c r="D17" s="19" t="s">
        <v>1365</v>
      </c>
      <c r="E17" s="19" t="s">
        <v>1364</v>
      </c>
      <c r="F17" s="19" t="s">
        <v>1467</v>
      </c>
      <c r="G17" s="19" t="s">
        <v>483</v>
      </c>
      <c r="H17" s="19" t="s">
        <v>1366</v>
      </c>
      <c r="I17" s="19" t="s">
        <v>53</v>
      </c>
      <c r="J17" s="19" t="s">
        <v>2037</v>
      </c>
      <c r="K17" s="19" t="s">
        <v>24</v>
      </c>
      <c r="L17" s="19" t="s">
        <v>2244</v>
      </c>
      <c r="M17" s="19" t="s">
        <v>85</v>
      </c>
      <c r="N17" s="19" t="s">
        <v>53</v>
      </c>
      <c r="O17" s="19" t="s">
        <v>1868</v>
      </c>
      <c r="P17" s="19" t="s">
        <v>2102</v>
      </c>
      <c r="Q17" s="19" t="s">
        <v>53</v>
      </c>
      <c r="R17" s="19">
        <v>3</v>
      </c>
      <c r="S17" s="19" t="s">
        <v>40</v>
      </c>
      <c r="T17" s="30" t="s">
        <v>2726</v>
      </c>
      <c r="U17" s="30" t="s">
        <v>2105</v>
      </c>
      <c r="V17" s="19" t="s">
        <v>897</v>
      </c>
      <c r="W17" s="19" t="s">
        <v>2106</v>
      </c>
      <c r="X17" s="19"/>
    </row>
    <row r="18" spans="1:24" ht="72" x14ac:dyDescent="0.3">
      <c r="A18" s="19"/>
      <c r="B18" s="19">
        <v>14</v>
      </c>
      <c r="C18" s="19">
        <v>2005</v>
      </c>
      <c r="D18" s="19" t="s">
        <v>242</v>
      </c>
      <c r="E18" s="19" t="s">
        <v>239</v>
      </c>
      <c r="F18" s="19" t="s">
        <v>1481</v>
      </c>
      <c r="G18" s="19" t="s">
        <v>484</v>
      </c>
      <c r="H18" s="19" t="s">
        <v>240</v>
      </c>
      <c r="I18" s="19" t="s">
        <v>241</v>
      </c>
      <c r="J18" s="19" t="s">
        <v>2210</v>
      </c>
      <c r="K18" s="19" t="s">
        <v>24</v>
      </c>
      <c r="L18" s="19" t="s">
        <v>1971</v>
      </c>
      <c r="M18" s="19" t="s">
        <v>2622</v>
      </c>
      <c r="N18" s="19" t="s">
        <v>2080</v>
      </c>
      <c r="O18" s="19" t="s">
        <v>1902</v>
      </c>
      <c r="P18" s="19" t="s">
        <v>2750</v>
      </c>
      <c r="Q18" s="19" t="s">
        <v>2107</v>
      </c>
      <c r="R18" s="19">
        <v>1</v>
      </c>
      <c r="S18" s="19">
        <v>1</v>
      </c>
      <c r="T18" s="30" t="s">
        <v>2726</v>
      </c>
      <c r="U18" s="30" t="s">
        <v>2116</v>
      </c>
      <c r="V18" s="19" t="s">
        <v>898</v>
      </c>
      <c r="W18" s="19" t="s">
        <v>2258</v>
      </c>
      <c r="X18" s="19" t="s">
        <v>1387</v>
      </c>
    </row>
    <row r="19" spans="1:24" ht="43.2" customHeight="1" x14ac:dyDescent="0.3">
      <c r="A19" s="19"/>
      <c r="B19" s="19">
        <v>15</v>
      </c>
      <c r="C19" s="19">
        <v>2005</v>
      </c>
      <c r="D19" s="19" t="s">
        <v>244</v>
      </c>
      <c r="E19" s="19" t="s">
        <v>243</v>
      </c>
      <c r="F19" s="19" t="s">
        <v>1482</v>
      </c>
      <c r="G19" s="19" t="s">
        <v>484</v>
      </c>
      <c r="H19" s="19" t="s">
        <v>14</v>
      </c>
      <c r="I19" s="19" t="s">
        <v>245</v>
      </c>
      <c r="J19" s="19" t="s">
        <v>2161</v>
      </c>
      <c r="K19" s="19" t="s">
        <v>24</v>
      </c>
      <c r="L19" s="19" t="s">
        <v>2241</v>
      </c>
      <c r="M19" s="19" t="s">
        <v>2622</v>
      </c>
      <c r="N19" s="19" t="s">
        <v>2080</v>
      </c>
      <c r="O19" s="19" t="s">
        <v>2109</v>
      </c>
      <c r="P19" s="19" t="s">
        <v>38</v>
      </c>
      <c r="Q19" s="19" t="s">
        <v>2111</v>
      </c>
      <c r="R19" s="19" t="s">
        <v>2108</v>
      </c>
      <c r="S19" s="19" t="s">
        <v>2112</v>
      </c>
      <c r="T19" s="30" t="s">
        <v>2726</v>
      </c>
      <c r="U19" s="30" t="s">
        <v>2110</v>
      </c>
      <c r="V19" s="19" t="s">
        <v>897</v>
      </c>
      <c r="W19" s="19" t="s">
        <v>2259</v>
      </c>
      <c r="X19" s="19" t="s">
        <v>1388</v>
      </c>
    </row>
    <row r="20" spans="1:24" ht="57.6" customHeight="1" x14ac:dyDescent="0.3">
      <c r="A20" s="19"/>
      <c r="B20" s="19">
        <v>16</v>
      </c>
      <c r="C20" s="19">
        <v>2006</v>
      </c>
      <c r="D20" s="19" t="s">
        <v>2389</v>
      </c>
      <c r="E20" s="19" t="s">
        <v>2388</v>
      </c>
      <c r="F20" s="19" t="s">
        <v>2390</v>
      </c>
      <c r="G20" s="19" t="s">
        <v>483</v>
      </c>
      <c r="H20" s="19" t="s">
        <v>2297</v>
      </c>
      <c r="I20" s="19" t="s">
        <v>53</v>
      </c>
      <c r="J20" s="19" t="s">
        <v>2004</v>
      </c>
      <c r="K20" s="19" t="s">
        <v>1886</v>
      </c>
      <c r="L20" s="19" t="s">
        <v>2593</v>
      </c>
      <c r="M20" s="19" t="s">
        <v>84</v>
      </c>
      <c r="N20" s="19" t="s">
        <v>2080</v>
      </c>
      <c r="O20" s="19" t="s">
        <v>53</v>
      </c>
      <c r="P20" s="19" t="s">
        <v>60</v>
      </c>
      <c r="Q20" s="19" t="s">
        <v>1952</v>
      </c>
      <c r="R20" s="19">
        <v>1</v>
      </c>
      <c r="S20" s="19" t="s">
        <v>53</v>
      </c>
      <c r="T20" s="19" t="s">
        <v>2729</v>
      </c>
      <c r="U20" s="30" t="s">
        <v>2728</v>
      </c>
      <c r="V20" s="19" t="s">
        <v>900</v>
      </c>
      <c r="W20" s="19" t="s">
        <v>2594</v>
      </c>
      <c r="X20" s="19" t="s">
        <v>2391</v>
      </c>
    </row>
    <row r="21" spans="1:24" ht="43.2" x14ac:dyDescent="0.3">
      <c r="A21" s="19"/>
      <c r="B21" s="19">
        <v>17</v>
      </c>
      <c r="C21" s="19">
        <v>2006</v>
      </c>
      <c r="D21" s="19" t="s">
        <v>1243</v>
      </c>
      <c r="E21" s="19" t="s">
        <v>2382</v>
      </c>
      <c r="F21" s="19" t="s">
        <v>2383</v>
      </c>
      <c r="G21" s="19" t="s">
        <v>483</v>
      </c>
      <c r="H21" s="19" t="s">
        <v>2297</v>
      </c>
      <c r="I21" s="19" t="s">
        <v>53</v>
      </c>
      <c r="J21" s="19" t="s">
        <v>2595</v>
      </c>
      <c r="K21" s="19" t="s">
        <v>2602</v>
      </c>
      <c r="L21" s="19" t="s">
        <v>1971</v>
      </c>
      <c r="M21" s="19" t="s">
        <v>85</v>
      </c>
      <c r="N21" s="19" t="s">
        <v>53</v>
      </c>
      <c r="O21" s="19" t="s">
        <v>2236</v>
      </c>
      <c r="P21" s="19" t="s">
        <v>38</v>
      </c>
      <c r="Q21" s="19" t="s">
        <v>2598</v>
      </c>
      <c r="R21" s="19" t="s">
        <v>2599</v>
      </c>
      <c r="S21" s="19" t="s">
        <v>2612</v>
      </c>
      <c r="T21" s="19" t="s">
        <v>2084</v>
      </c>
      <c r="U21" s="30" t="s">
        <v>53</v>
      </c>
      <c r="V21" s="19" t="s">
        <v>898</v>
      </c>
      <c r="W21" s="19" t="s">
        <v>2600</v>
      </c>
      <c r="X21" s="19" t="s">
        <v>2384</v>
      </c>
    </row>
    <row r="22" spans="1:24" ht="43.2" customHeight="1" x14ac:dyDescent="0.3">
      <c r="A22" s="19"/>
      <c r="B22" s="19">
        <v>18</v>
      </c>
      <c r="C22" s="19">
        <v>2006</v>
      </c>
      <c r="D22" s="19" t="s">
        <v>2385</v>
      </c>
      <c r="E22" s="19" t="s">
        <v>215</v>
      </c>
      <c r="F22" s="19" t="s">
        <v>2386</v>
      </c>
      <c r="G22" s="19" t="s">
        <v>483</v>
      </c>
      <c r="H22" s="19" t="s">
        <v>2297</v>
      </c>
      <c r="I22" s="19" t="s">
        <v>53</v>
      </c>
      <c r="J22" s="19" t="s">
        <v>2184</v>
      </c>
      <c r="K22" s="19" t="s">
        <v>2132</v>
      </c>
      <c r="L22" s="19" t="s">
        <v>2603</v>
      </c>
      <c r="M22" s="19" t="s">
        <v>85</v>
      </c>
      <c r="N22" s="19" t="s">
        <v>53</v>
      </c>
      <c r="O22" s="19" t="s">
        <v>25</v>
      </c>
      <c r="P22" s="19" t="s">
        <v>2036</v>
      </c>
      <c r="Q22" s="19" t="s">
        <v>2610</v>
      </c>
      <c r="R22" s="19">
        <v>4</v>
      </c>
      <c r="S22" s="19" t="s">
        <v>1948</v>
      </c>
      <c r="T22" s="19" t="s">
        <v>2084</v>
      </c>
      <c r="U22" s="30" t="s">
        <v>53</v>
      </c>
      <c r="V22" s="19" t="s">
        <v>897</v>
      </c>
      <c r="W22" s="19" t="s">
        <v>2611</v>
      </c>
      <c r="X22" s="19" t="s">
        <v>2387</v>
      </c>
    </row>
    <row r="23" spans="1:24" ht="72" x14ac:dyDescent="0.3">
      <c r="A23" s="19"/>
      <c r="B23" s="19">
        <v>19</v>
      </c>
      <c r="C23" s="19">
        <v>2006</v>
      </c>
      <c r="D23" s="19" t="s">
        <v>595</v>
      </c>
      <c r="E23" s="19" t="s">
        <v>855</v>
      </c>
      <c r="F23" s="19" t="s">
        <v>1489</v>
      </c>
      <c r="G23" s="19" t="s">
        <v>483</v>
      </c>
      <c r="H23" s="19" t="s">
        <v>854</v>
      </c>
      <c r="I23" s="19" t="s">
        <v>1043</v>
      </c>
      <c r="J23" s="19" t="s">
        <v>2114</v>
      </c>
      <c r="K23" s="19" t="s">
        <v>24</v>
      </c>
      <c r="L23" s="19" t="s">
        <v>2128</v>
      </c>
      <c r="M23" s="19" t="s">
        <v>85</v>
      </c>
      <c r="N23" s="19" t="s">
        <v>53</v>
      </c>
      <c r="O23" s="19" t="s">
        <v>25</v>
      </c>
      <c r="P23" s="19" t="s">
        <v>2036</v>
      </c>
      <c r="Q23" s="19" t="s">
        <v>2115</v>
      </c>
      <c r="R23" s="19">
        <v>1</v>
      </c>
      <c r="S23" s="19" t="s">
        <v>40</v>
      </c>
      <c r="T23" s="19" t="s">
        <v>2726</v>
      </c>
      <c r="U23" s="30" t="s">
        <v>2113</v>
      </c>
      <c r="V23" s="19" t="s">
        <v>900</v>
      </c>
      <c r="W23" s="19" t="s">
        <v>2260</v>
      </c>
      <c r="X23" s="19" t="s">
        <v>1416</v>
      </c>
    </row>
    <row r="24" spans="1:24" ht="86.4" x14ac:dyDescent="0.3">
      <c r="A24" s="19"/>
      <c r="B24" s="30">
        <v>20</v>
      </c>
      <c r="C24" s="19">
        <v>2007</v>
      </c>
      <c r="D24" s="19" t="s">
        <v>731</v>
      </c>
      <c r="E24" s="19" t="s">
        <v>730</v>
      </c>
      <c r="F24" s="19" t="s">
        <v>1494</v>
      </c>
      <c r="G24" s="19" t="s">
        <v>483</v>
      </c>
      <c r="H24" s="19" t="s">
        <v>732</v>
      </c>
      <c r="I24" s="19" t="s">
        <v>53</v>
      </c>
      <c r="J24" s="19" t="s">
        <v>2213</v>
      </c>
      <c r="K24" s="19" t="s">
        <v>2132</v>
      </c>
      <c r="L24" s="19" t="s">
        <v>1916</v>
      </c>
      <c r="M24" s="19" t="s">
        <v>2622</v>
      </c>
      <c r="N24" s="19" t="s">
        <v>2080</v>
      </c>
      <c r="O24" s="19" t="s">
        <v>1875</v>
      </c>
      <c r="P24" s="19" t="s">
        <v>2750</v>
      </c>
      <c r="Q24" s="19" t="s">
        <v>2750</v>
      </c>
      <c r="R24" s="19" t="s">
        <v>1877</v>
      </c>
      <c r="S24" s="19" t="s">
        <v>78</v>
      </c>
      <c r="T24" s="19" t="s">
        <v>2084</v>
      </c>
      <c r="U24" s="30" t="s">
        <v>53</v>
      </c>
      <c r="V24" s="19" t="s">
        <v>900</v>
      </c>
      <c r="W24" s="19" t="s">
        <v>1878</v>
      </c>
      <c r="X24" s="19" t="s">
        <v>1417</v>
      </c>
    </row>
    <row r="25" spans="1:24" ht="57.6" x14ac:dyDescent="0.3">
      <c r="A25" s="19"/>
      <c r="B25" s="30">
        <v>21</v>
      </c>
      <c r="C25" s="19">
        <v>2007</v>
      </c>
      <c r="D25" s="19" t="s">
        <v>260</v>
      </c>
      <c r="E25" s="19" t="s">
        <v>259</v>
      </c>
      <c r="F25" s="19" t="s">
        <v>1499</v>
      </c>
      <c r="G25" s="19" t="s">
        <v>484</v>
      </c>
      <c r="H25" s="19" t="s">
        <v>110</v>
      </c>
      <c r="I25" s="19" t="s">
        <v>261</v>
      </c>
      <c r="J25" s="19" t="s">
        <v>2212</v>
      </c>
      <c r="K25" s="19" t="s">
        <v>2132</v>
      </c>
      <c r="L25" s="19" t="s">
        <v>2743</v>
      </c>
      <c r="M25" s="19" t="s">
        <v>84</v>
      </c>
      <c r="N25" s="19" t="s">
        <v>2080</v>
      </c>
      <c r="O25" s="19" t="s">
        <v>53</v>
      </c>
      <c r="P25" s="19" t="s">
        <v>2036</v>
      </c>
      <c r="Q25" s="19" t="s">
        <v>1879</v>
      </c>
      <c r="R25" s="19">
        <v>1</v>
      </c>
      <c r="S25" s="19" t="s">
        <v>53</v>
      </c>
      <c r="T25" s="19" t="s">
        <v>2084</v>
      </c>
      <c r="U25" s="30" t="s">
        <v>53</v>
      </c>
      <c r="V25" s="19" t="s">
        <v>898</v>
      </c>
      <c r="W25" s="19" t="s">
        <v>1880</v>
      </c>
      <c r="X25" s="19"/>
    </row>
    <row r="26" spans="1:24" ht="43.2" x14ac:dyDescent="0.3">
      <c r="A26" s="19"/>
      <c r="B26" s="30">
        <v>22</v>
      </c>
      <c r="C26" s="19">
        <v>2007</v>
      </c>
      <c r="D26" s="19" t="s">
        <v>216</v>
      </c>
      <c r="E26" s="19" t="s">
        <v>215</v>
      </c>
      <c r="F26" s="19" t="s">
        <v>1501</v>
      </c>
      <c r="G26" s="19" t="s">
        <v>484</v>
      </c>
      <c r="H26" s="19" t="s">
        <v>14</v>
      </c>
      <c r="I26" s="19" t="s">
        <v>217</v>
      </c>
      <c r="J26" s="19" t="s">
        <v>2211</v>
      </c>
      <c r="K26" s="19" t="s">
        <v>2132</v>
      </c>
      <c r="L26" s="19" t="s">
        <v>2246</v>
      </c>
      <c r="M26" s="19" t="s">
        <v>85</v>
      </c>
      <c r="N26" s="19" t="s">
        <v>53</v>
      </c>
      <c r="O26" s="19" t="s">
        <v>25</v>
      </c>
      <c r="P26" s="19" t="s">
        <v>2237</v>
      </c>
      <c r="Q26" s="19" t="s">
        <v>1882</v>
      </c>
      <c r="R26" s="19">
        <v>4</v>
      </c>
      <c r="S26" s="19" t="s">
        <v>1881</v>
      </c>
      <c r="T26" s="19" t="s">
        <v>2084</v>
      </c>
      <c r="U26" s="30" t="s">
        <v>53</v>
      </c>
      <c r="V26" s="19" t="s">
        <v>900</v>
      </c>
      <c r="W26" s="19" t="s">
        <v>1883</v>
      </c>
      <c r="X26" s="19" t="s">
        <v>1389</v>
      </c>
    </row>
    <row r="27" spans="1:24" ht="72" customHeight="1" x14ac:dyDescent="0.3">
      <c r="A27" s="19"/>
      <c r="B27" s="30">
        <v>23</v>
      </c>
      <c r="C27" s="19">
        <v>2007</v>
      </c>
      <c r="D27" s="19" t="s">
        <v>497</v>
      </c>
      <c r="E27" s="19" t="s">
        <v>496</v>
      </c>
      <c r="F27" s="19" t="s">
        <v>1788</v>
      </c>
      <c r="G27" s="19" t="s">
        <v>484</v>
      </c>
      <c r="H27" s="19" t="s">
        <v>498</v>
      </c>
      <c r="I27" s="19" t="s">
        <v>499</v>
      </c>
      <c r="J27" s="19" t="s">
        <v>2037</v>
      </c>
      <c r="K27" s="19" t="s">
        <v>42</v>
      </c>
      <c r="L27" s="19" t="s">
        <v>74</v>
      </c>
      <c r="M27" s="19" t="s">
        <v>2622</v>
      </c>
      <c r="N27" s="19" t="s">
        <v>2080</v>
      </c>
      <c r="O27" s="19" t="s">
        <v>1902</v>
      </c>
      <c r="P27" s="19" t="s">
        <v>38</v>
      </c>
      <c r="Q27" s="19" t="s">
        <v>2156</v>
      </c>
      <c r="R27" s="19">
        <v>2</v>
      </c>
      <c r="S27" s="19" t="s">
        <v>2136</v>
      </c>
      <c r="T27" s="19" t="s">
        <v>2726</v>
      </c>
      <c r="U27" s="30" t="s">
        <v>2155</v>
      </c>
      <c r="V27" s="19" t="s">
        <v>897</v>
      </c>
      <c r="W27" s="19" t="s">
        <v>2157</v>
      </c>
      <c r="X27" s="19" t="s">
        <v>1413</v>
      </c>
    </row>
    <row r="28" spans="1:24" ht="43.2" x14ac:dyDescent="0.3">
      <c r="A28" s="19"/>
      <c r="B28" s="30">
        <v>24</v>
      </c>
      <c r="C28" s="19">
        <v>2008</v>
      </c>
      <c r="D28" s="19" t="s">
        <v>347</v>
      </c>
      <c r="E28" s="19" t="s">
        <v>2427</v>
      </c>
      <c r="F28" s="19" t="s">
        <v>2428</v>
      </c>
      <c r="G28" s="19" t="s">
        <v>483</v>
      </c>
      <c r="H28" s="19" t="s">
        <v>2402</v>
      </c>
      <c r="I28" s="19" t="s">
        <v>53</v>
      </c>
      <c r="J28" s="19" t="s">
        <v>2004</v>
      </c>
      <c r="K28" s="19" t="s">
        <v>1886</v>
      </c>
      <c r="L28" s="19" t="s">
        <v>1892</v>
      </c>
      <c r="M28" s="19" t="s">
        <v>84</v>
      </c>
      <c r="N28" s="19" t="s">
        <v>2080</v>
      </c>
      <c r="O28" s="19" t="s">
        <v>53</v>
      </c>
      <c r="P28" s="19" t="s">
        <v>43</v>
      </c>
      <c r="Q28" s="19" t="s">
        <v>1887</v>
      </c>
      <c r="R28" s="19">
        <v>20</v>
      </c>
      <c r="S28" s="19" t="s">
        <v>53</v>
      </c>
      <c r="T28" s="19" t="s">
        <v>2084</v>
      </c>
      <c r="U28" s="30" t="s">
        <v>53</v>
      </c>
      <c r="V28" s="19" t="s">
        <v>897</v>
      </c>
      <c r="W28" s="19" t="s">
        <v>2261</v>
      </c>
      <c r="X28" s="19" t="s">
        <v>2429</v>
      </c>
    </row>
    <row r="29" spans="1:24" ht="57.6" x14ac:dyDescent="0.3">
      <c r="A29" s="19"/>
      <c r="B29" s="30">
        <v>25</v>
      </c>
      <c r="C29" s="19">
        <v>2008</v>
      </c>
      <c r="D29" s="19" t="s">
        <v>2415</v>
      </c>
      <c r="E29" s="19" t="s">
        <v>2413</v>
      </c>
      <c r="F29" s="19" t="s">
        <v>2414</v>
      </c>
      <c r="G29" s="19" t="s">
        <v>483</v>
      </c>
      <c r="H29" s="19" t="s">
        <v>2402</v>
      </c>
      <c r="I29" s="19" t="s">
        <v>53</v>
      </c>
      <c r="J29" s="19" t="s">
        <v>2595</v>
      </c>
      <c r="K29" s="19" t="s">
        <v>2602</v>
      </c>
      <c r="L29" s="19" t="s">
        <v>1971</v>
      </c>
      <c r="M29" s="19" t="s">
        <v>85</v>
      </c>
      <c r="N29" s="19" t="s">
        <v>53</v>
      </c>
      <c r="O29" s="19" t="s">
        <v>2236</v>
      </c>
      <c r="P29" s="19" t="s">
        <v>38</v>
      </c>
      <c r="Q29" s="19" t="s">
        <v>2598</v>
      </c>
      <c r="R29" s="19" t="s">
        <v>2613</v>
      </c>
      <c r="S29" s="19" t="s">
        <v>2612</v>
      </c>
      <c r="T29" s="19" t="s">
        <v>2084</v>
      </c>
      <c r="U29" s="30" t="s">
        <v>53</v>
      </c>
      <c r="V29" s="19" t="s">
        <v>900</v>
      </c>
      <c r="W29" s="19" t="s">
        <v>2614</v>
      </c>
      <c r="X29" s="19" t="s">
        <v>2416</v>
      </c>
    </row>
    <row r="30" spans="1:24" ht="57.6" x14ac:dyDescent="0.3">
      <c r="A30" s="19"/>
      <c r="B30" s="30">
        <v>26</v>
      </c>
      <c r="C30" s="19">
        <v>2008</v>
      </c>
      <c r="D30" s="19" t="s">
        <v>298</v>
      </c>
      <c r="E30" s="19" t="s">
        <v>297</v>
      </c>
      <c r="F30" s="19" t="s">
        <v>1505</v>
      </c>
      <c r="G30" s="19" t="s">
        <v>484</v>
      </c>
      <c r="H30" s="19" t="s">
        <v>14</v>
      </c>
      <c r="I30" s="19" t="s">
        <v>299</v>
      </c>
      <c r="J30" s="19" t="s">
        <v>2051</v>
      </c>
      <c r="K30" s="19" t="s">
        <v>42</v>
      </c>
      <c r="L30" s="19" t="s">
        <v>2163</v>
      </c>
      <c r="M30" s="19" t="s">
        <v>85</v>
      </c>
      <c r="N30" s="19" t="s">
        <v>53</v>
      </c>
      <c r="O30" s="19" t="s">
        <v>1902</v>
      </c>
      <c r="P30" s="19" t="s">
        <v>60</v>
      </c>
      <c r="Q30" s="19" t="s">
        <v>2750</v>
      </c>
      <c r="R30" s="19">
        <v>1</v>
      </c>
      <c r="S30" s="19" t="s">
        <v>40</v>
      </c>
      <c r="T30" s="19" t="s">
        <v>2726</v>
      </c>
      <c r="U30" s="30" t="s">
        <v>2116</v>
      </c>
      <c r="V30" s="19" t="s">
        <v>900</v>
      </c>
      <c r="W30" s="19" t="s">
        <v>2117</v>
      </c>
      <c r="X30" s="19" t="s">
        <v>1390</v>
      </c>
    </row>
    <row r="31" spans="1:24" ht="28.8" customHeight="1" x14ac:dyDescent="0.3">
      <c r="A31" s="19"/>
      <c r="B31" s="30">
        <v>27</v>
      </c>
      <c r="C31" s="19">
        <v>2008</v>
      </c>
      <c r="D31" s="19" t="s">
        <v>263</v>
      </c>
      <c r="E31" s="19" t="s">
        <v>262</v>
      </c>
      <c r="F31" s="19" t="s">
        <v>1507</v>
      </c>
      <c r="G31" s="19" t="s">
        <v>484</v>
      </c>
      <c r="H31" s="19" t="s">
        <v>110</v>
      </c>
      <c r="I31" s="19" t="s">
        <v>264</v>
      </c>
      <c r="J31" s="19" t="s">
        <v>2199</v>
      </c>
      <c r="K31" s="19" t="s">
        <v>2132</v>
      </c>
      <c r="L31" s="19" t="s">
        <v>1884</v>
      </c>
      <c r="M31" s="19" t="s">
        <v>84</v>
      </c>
      <c r="N31" s="19" t="s">
        <v>2080</v>
      </c>
      <c r="O31" s="19" t="s">
        <v>53</v>
      </c>
      <c r="P31" s="19" t="s">
        <v>2036</v>
      </c>
      <c r="Q31" s="19" t="s">
        <v>1893</v>
      </c>
      <c r="R31" s="19">
        <v>4</v>
      </c>
      <c r="S31" s="19" t="s">
        <v>53</v>
      </c>
      <c r="T31" s="19" t="s">
        <v>2084</v>
      </c>
      <c r="U31" s="30"/>
      <c r="V31" s="19" t="s">
        <v>900</v>
      </c>
      <c r="W31" s="19" t="s">
        <v>1885</v>
      </c>
      <c r="X31" s="19" t="s">
        <v>1391</v>
      </c>
    </row>
    <row r="32" spans="1:24" ht="57.6" x14ac:dyDescent="0.3">
      <c r="A32" s="19"/>
      <c r="B32" s="30">
        <v>28</v>
      </c>
      <c r="C32" s="19">
        <v>2008</v>
      </c>
      <c r="D32" s="19" t="s">
        <v>159</v>
      </c>
      <c r="E32" s="19" t="s">
        <v>446</v>
      </c>
      <c r="F32" s="19" t="s">
        <v>2405</v>
      </c>
      <c r="G32" s="19" t="s">
        <v>483</v>
      </c>
      <c r="H32" s="19" t="s">
        <v>2402</v>
      </c>
      <c r="I32" s="19" t="s">
        <v>53</v>
      </c>
      <c r="J32" s="19" t="s">
        <v>2672</v>
      </c>
      <c r="K32" s="19" t="s">
        <v>24</v>
      </c>
      <c r="L32" s="19" t="s">
        <v>2669</v>
      </c>
      <c r="M32" s="19" t="s">
        <v>85</v>
      </c>
      <c r="N32" s="19" t="s">
        <v>53</v>
      </c>
      <c r="O32" s="19" t="s">
        <v>1867</v>
      </c>
      <c r="P32" s="19" t="s">
        <v>2102</v>
      </c>
      <c r="Q32" s="19" t="s">
        <v>2670</v>
      </c>
      <c r="R32" s="19" t="s">
        <v>345</v>
      </c>
      <c r="S32" s="19" t="s">
        <v>345</v>
      </c>
      <c r="T32" s="19" t="s">
        <v>2729</v>
      </c>
      <c r="U32" s="30" t="s">
        <v>2730</v>
      </c>
      <c r="V32" s="19" t="s">
        <v>900</v>
      </c>
      <c r="W32" s="19" t="s">
        <v>2673</v>
      </c>
      <c r="X32" s="19" t="s">
        <v>2671</v>
      </c>
    </row>
    <row r="33" spans="1:24" ht="57.6" x14ac:dyDescent="0.3">
      <c r="A33" s="19"/>
      <c r="B33" s="30">
        <v>29</v>
      </c>
      <c r="C33" s="19">
        <v>2008</v>
      </c>
      <c r="D33" s="19" t="s">
        <v>1107</v>
      </c>
      <c r="E33" s="19" t="s">
        <v>2424</v>
      </c>
      <c r="F33" s="19" t="s">
        <v>2425</v>
      </c>
      <c r="G33" s="19" t="s">
        <v>483</v>
      </c>
      <c r="H33" s="19" t="s">
        <v>2402</v>
      </c>
      <c r="I33" s="19" t="s">
        <v>53</v>
      </c>
      <c r="J33" s="19" t="s">
        <v>2201</v>
      </c>
      <c r="K33" s="19" t="s">
        <v>1886</v>
      </c>
      <c r="L33" s="19" t="s">
        <v>1924</v>
      </c>
      <c r="M33" s="19" t="s">
        <v>2622</v>
      </c>
      <c r="N33" s="19" t="s">
        <v>1891</v>
      </c>
      <c r="O33" s="19" t="s">
        <v>1891</v>
      </c>
      <c r="P33" s="19" t="s">
        <v>38</v>
      </c>
      <c r="Q33" s="19" t="s">
        <v>1911</v>
      </c>
      <c r="R33" s="19" t="s">
        <v>2615</v>
      </c>
      <c r="S33" s="19" t="s">
        <v>1908</v>
      </c>
      <c r="T33" s="19" t="s">
        <v>2084</v>
      </c>
      <c r="U33" s="30" t="s">
        <v>53</v>
      </c>
      <c r="V33" s="19" t="s">
        <v>898</v>
      </c>
      <c r="W33" s="19" t="s">
        <v>2616</v>
      </c>
      <c r="X33" s="19" t="s">
        <v>2426</v>
      </c>
    </row>
    <row r="34" spans="1:24" ht="43.2" x14ac:dyDescent="0.3">
      <c r="A34" s="19"/>
      <c r="B34" s="30">
        <v>30</v>
      </c>
      <c r="C34" s="19">
        <v>2008</v>
      </c>
      <c r="D34" s="19" t="s">
        <v>135</v>
      </c>
      <c r="E34" s="19" t="s">
        <v>133</v>
      </c>
      <c r="F34" s="19" t="s">
        <v>1517</v>
      </c>
      <c r="G34" s="19" t="s">
        <v>484</v>
      </c>
      <c r="H34" s="19" t="s">
        <v>120</v>
      </c>
      <c r="I34" s="19" t="s">
        <v>134</v>
      </c>
      <c r="J34" s="19" t="s">
        <v>2114</v>
      </c>
      <c r="K34" s="19" t="s">
        <v>24</v>
      </c>
      <c r="L34" s="19" t="s">
        <v>2128</v>
      </c>
      <c r="M34" s="19" t="s">
        <v>85</v>
      </c>
      <c r="N34" s="19" t="s">
        <v>53</v>
      </c>
      <c r="O34" s="19" t="s">
        <v>2064</v>
      </c>
      <c r="P34" s="19" t="s">
        <v>2036</v>
      </c>
      <c r="Q34" s="19" t="s">
        <v>2115</v>
      </c>
      <c r="R34" s="19">
        <v>1</v>
      </c>
      <c r="S34" s="19" t="s">
        <v>40</v>
      </c>
      <c r="T34" s="19" t="s">
        <v>2726</v>
      </c>
      <c r="U34" s="30" t="s">
        <v>2113</v>
      </c>
      <c r="V34" s="19" t="s">
        <v>900</v>
      </c>
      <c r="W34" s="19" t="s">
        <v>2120</v>
      </c>
      <c r="X34" s="19" t="s">
        <v>2119</v>
      </c>
    </row>
    <row r="35" spans="1:24" ht="43.2" x14ac:dyDescent="0.3">
      <c r="A35" s="19"/>
      <c r="B35" s="30">
        <v>31</v>
      </c>
      <c r="C35" s="19">
        <v>2008</v>
      </c>
      <c r="D35" s="19" t="s">
        <v>2312</v>
      </c>
      <c r="E35" s="19" t="s">
        <v>2313</v>
      </c>
      <c r="F35" s="19" t="s">
        <v>2311</v>
      </c>
      <c r="G35" s="19" t="s">
        <v>484</v>
      </c>
      <c r="H35" s="19" t="s">
        <v>2314</v>
      </c>
      <c r="I35" s="19" t="s">
        <v>53</v>
      </c>
      <c r="J35" s="19" t="s">
        <v>2184</v>
      </c>
      <c r="K35" s="19" t="s">
        <v>2132</v>
      </c>
      <c r="L35" s="19" t="s">
        <v>2620</v>
      </c>
      <c r="M35" s="19" t="s">
        <v>85</v>
      </c>
      <c r="N35" s="19" t="s">
        <v>53</v>
      </c>
      <c r="O35" s="19" t="s">
        <v>2236</v>
      </c>
      <c r="P35" s="19" t="s">
        <v>2012</v>
      </c>
      <c r="Q35" s="19" t="s">
        <v>53</v>
      </c>
      <c r="R35" s="19">
        <v>1</v>
      </c>
      <c r="S35" s="19" t="s">
        <v>40</v>
      </c>
      <c r="T35" s="19" t="s">
        <v>2084</v>
      </c>
      <c r="U35" s="30" t="s">
        <v>53</v>
      </c>
      <c r="V35" s="19" t="s">
        <v>897</v>
      </c>
      <c r="W35" s="19" t="s">
        <v>2619</v>
      </c>
      <c r="X35" s="19" t="s">
        <v>2315</v>
      </c>
    </row>
    <row r="36" spans="1:24" ht="57.6" x14ac:dyDescent="0.3">
      <c r="B36" s="30">
        <v>32</v>
      </c>
      <c r="C36" s="19">
        <v>2008</v>
      </c>
      <c r="D36" s="19" t="s">
        <v>2418</v>
      </c>
      <c r="E36" s="19" t="s">
        <v>2417</v>
      </c>
      <c r="F36" s="19" t="s">
        <v>2419</v>
      </c>
      <c r="G36" s="19" t="s">
        <v>483</v>
      </c>
      <c r="H36" s="19" t="s">
        <v>2402</v>
      </c>
      <c r="I36" s="19" t="s">
        <v>53</v>
      </c>
      <c r="J36" s="19" t="s">
        <v>2621</v>
      </c>
      <c r="K36" s="19" t="s">
        <v>42</v>
      </c>
      <c r="L36" s="19" t="s">
        <v>2744</v>
      </c>
      <c r="M36" s="19" t="s">
        <v>2622</v>
      </c>
      <c r="N36" s="19" t="s">
        <v>2080</v>
      </c>
      <c r="O36" s="19" t="s">
        <v>2109</v>
      </c>
      <c r="P36" s="19" t="s">
        <v>44</v>
      </c>
      <c r="Q36" s="19" t="s">
        <v>71</v>
      </c>
      <c r="R36" s="19">
        <v>4</v>
      </c>
      <c r="S36" s="19" t="s">
        <v>78</v>
      </c>
      <c r="T36" s="19" t="s">
        <v>2084</v>
      </c>
      <c r="U36" s="30" t="s">
        <v>53</v>
      </c>
      <c r="V36" s="19" t="s">
        <v>898</v>
      </c>
      <c r="W36" s="19" t="s">
        <v>2623</v>
      </c>
      <c r="X36" s="19" t="s">
        <v>2420</v>
      </c>
    </row>
    <row r="37" spans="1:24" ht="28.8" x14ac:dyDescent="0.3">
      <c r="B37" s="30">
        <v>33</v>
      </c>
      <c r="C37" s="19">
        <v>2009</v>
      </c>
      <c r="D37" s="19" t="s">
        <v>347</v>
      </c>
      <c r="E37" s="19" t="s">
        <v>365</v>
      </c>
      <c r="F37" s="19" t="s">
        <v>1526</v>
      </c>
      <c r="G37" s="19" t="s">
        <v>484</v>
      </c>
      <c r="H37" s="19" t="s">
        <v>327</v>
      </c>
      <c r="I37" s="19" t="s">
        <v>366</v>
      </c>
      <c r="J37" s="19" t="s">
        <v>2004</v>
      </c>
      <c r="K37" s="19" t="s">
        <v>1886</v>
      </c>
      <c r="L37" s="19" t="s">
        <v>1892</v>
      </c>
      <c r="M37" s="19" t="s">
        <v>84</v>
      </c>
      <c r="N37" s="19" t="s">
        <v>2080</v>
      </c>
      <c r="O37" s="19" t="s">
        <v>53</v>
      </c>
      <c r="P37" s="19" t="s">
        <v>43</v>
      </c>
      <c r="Q37" s="19" t="s">
        <v>1887</v>
      </c>
      <c r="R37" s="19">
        <v>20</v>
      </c>
      <c r="S37" s="19" t="s">
        <v>53</v>
      </c>
      <c r="T37" s="19" t="s">
        <v>2084</v>
      </c>
      <c r="U37" s="30" t="s">
        <v>53</v>
      </c>
      <c r="V37" s="19" t="s">
        <v>897</v>
      </c>
      <c r="W37" s="19" t="s">
        <v>2261</v>
      </c>
      <c r="X37" s="19" t="s">
        <v>1380</v>
      </c>
    </row>
    <row r="38" spans="1:24" ht="86.4" x14ac:dyDescent="0.3">
      <c r="B38" s="30">
        <v>34</v>
      </c>
      <c r="C38" s="19">
        <v>2009</v>
      </c>
      <c r="D38" s="19" t="s">
        <v>347</v>
      </c>
      <c r="E38" s="19" t="s">
        <v>363</v>
      </c>
      <c r="F38" s="19" t="s">
        <v>1527</v>
      </c>
      <c r="G38" s="19" t="s">
        <v>484</v>
      </c>
      <c r="H38" s="19" t="s">
        <v>14</v>
      </c>
      <c r="I38" s="19" t="s">
        <v>364</v>
      </c>
      <c r="J38" s="19" t="s">
        <v>2214</v>
      </c>
      <c r="K38" s="19" t="s">
        <v>1886</v>
      </c>
      <c r="L38" s="19" t="s">
        <v>1917</v>
      </c>
      <c r="M38" s="19" t="s">
        <v>2622</v>
      </c>
      <c r="N38" s="19" t="s">
        <v>1891</v>
      </c>
      <c r="O38" s="19" t="s">
        <v>1891</v>
      </c>
      <c r="P38" s="19" t="s">
        <v>2237</v>
      </c>
      <c r="Q38" s="19" t="s">
        <v>1890</v>
      </c>
      <c r="R38" s="19" t="s">
        <v>1889</v>
      </c>
      <c r="S38" s="19" t="s">
        <v>1909</v>
      </c>
      <c r="T38" s="19" t="s">
        <v>2084</v>
      </c>
      <c r="U38" s="30" t="s">
        <v>53</v>
      </c>
      <c r="V38" s="19" t="s">
        <v>900</v>
      </c>
      <c r="W38" s="19" t="s">
        <v>1899</v>
      </c>
      <c r="X38" s="19"/>
    </row>
    <row r="39" spans="1:24" ht="72" x14ac:dyDescent="0.3">
      <c r="B39" s="30">
        <v>35</v>
      </c>
      <c r="C39" s="19">
        <v>2009</v>
      </c>
      <c r="D39" s="19" t="s">
        <v>660</v>
      </c>
      <c r="E39" s="19" t="s">
        <v>659</v>
      </c>
      <c r="F39" s="19" t="s">
        <v>1528</v>
      </c>
      <c r="G39" s="19" t="s">
        <v>483</v>
      </c>
      <c r="H39" s="19" t="s">
        <v>661</v>
      </c>
      <c r="I39" s="19" t="s">
        <v>53</v>
      </c>
      <c r="J39" s="19" t="s">
        <v>2158</v>
      </c>
      <c r="K39" s="19" t="s">
        <v>2217</v>
      </c>
      <c r="L39" s="19" t="s">
        <v>1896</v>
      </c>
      <c r="M39" s="19" t="s">
        <v>85</v>
      </c>
      <c r="N39" s="19" t="s">
        <v>53</v>
      </c>
      <c r="O39" s="19" t="s">
        <v>1868</v>
      </c>
      <c r="P39" s="19" t="s">
        <v>38</v>
      </c>
      <c r="Q39" s="19" t="s">
        <v>1894</v>
      </c>
      <c r="R39" s="19">
        <v>4</v>
      </c>
      <c r="S39" s="19" t="s">
        <v>78</v>
      </c>
      <c r="T39" s="19" t="s">
        <v>2084</v>
      </c>
      <c r="U39" s="30" t="s">
        <v>53</v>
      </c>
      <c r="V39" s="19" t="s">
        <v>897</v>
      </c>
      <c r="W39" s="19" t="s">
        <v>1895</v>
      </c>
      <c r="X39" s="19"/>
    </row>
    <row r="40" spans="1:24" ht="28.8" x14ac:dyDescent="0.3">
      <c r="B40" s="30">
        <v>36</v>
      </c>
      <c r="C40" s="19">
        <v>2009</v>
      </c>
      <c r="D40" s="19" t="s">
        <v>473</v>
      </c>
      <c r="E40" s="19" t="s">
        <v>472</v>
      </c>
      <c r="F40" s="19" t="s">
        <v>1529</v>
      </c>
      <c r="G40" s="19" t="s">
        <v>484</v>
      </c>
      <c r="H40" s="19" t="s">
        <v>337</v>
      </c>
      <c r="I40" s="19" t="s">
        <v>475</v>
      </c>
      <c r="J40" s="19" t="s">
        <v>2200</v>
      </c>
      <c r="K40" s="19" t="s">
        <v>2132</v>
      </c>
      <c r="L40" s="19" t="s">
        <v>1866</v>
      </c>
      <c r="M40" s="19" t="s">
        <v>84</v>
      </c>
      <c r="N40" s="19" t="s">
        <v>1891</v>
      </c>
      <c r="O40" s="19" t="s">
        <v>53</v>
      </c>
      <c r="P40" s="19" t="s">
        <v>38</v>
      </c>
      <c r="Q40" s="19" t="s">
        <v>1897</v>
      </c>
      <c r="R40" s="19">
        <v>2</v>
      </c>
      <c r="S40" s="19" t="s">
        <v>53</v>
      </c>
      <c r="T40" s="19" t="s">
        <v>2084</v>
      </c>
      <c r="U40" s="30" t="s">
        <v>53</v>
      </c>
      <c r="V40" s="19" t="s">
        <v>897</v>
      </c>
      <c r="W40" s="19" t="s">
        <v>1898</v>
      </c>
      <c r="X40" s="19" t="s">
        <v>1397</v>
      </c>
    </row>
    <row r="41" spans="1:24" ht="72" x14ac:dyDescent="0.3">
      <c r="B41" s="30">
        <v>37</v>
      </c>
      <c r="C41" s="19">
        <v>2009</v>
      </c>
      <c r="D41" s="19" t="s">
        <v>300</v>
      </c>
      <c r="E41" s="19" t="s">
        <v>474</v>
      </c>
      <c r="F41" s="19" t="s">
        <v>1531</v>
      </c>
      <c r="G41" s="19" t="s">
        <v>484</v>
      </c>
      <c r="H41" s="19" t="s">
        <v>357</v>
      </c>
      <c r="I41" s="19" t="s">
        <v>476</v>
      </c>
      <c r="J41" s="19" t="s">
        <v>2213</v>
      </c>
      <c r="K41" s="19" t="s">
        <v>2132</v>
      </c>
      <c r="L41" s="19" t="s">
        <v>1917</v>
      </c>
      <c r="M41" s="19" t="s">
        <v>2622</v>
      </c>
      <c r="N41" s="19" t="s">
        <v>2080</v>
      </c>
      <c r="O41" s="19" t="s">
        <v>1902</v>
      </c>
      <c r="P41" s="19" t="s">
        <v>60</v>
      </c>
      <c r="Q41" s="19" t="s">
        <v>1900</v>
      </c>
      <c r="R41" s="19">
        <v>14</v>
      </c>
      <c r="S41" s="19" t="s">
        <v>78</v>
      </c>
      <c r="T41" s="19" t="s">
        <v>2084</v>
      </c>
      <c r="U41" s="30" t="s">
        <v>53</v>
      </c>
      <c r="V41" s="19" t="s">
        <v>900</v>
      </c>
      <c r="W41" s="19" t="s">
        <v>1901</v>
      </c>
      <c r="X41" s="19" t="s">
        <v>1399</v>
      </c>
    </row>
    <row r="42" spans="1:24" ht="72" x14ac:dyDescent="0.3">
      <c r="B42" s="30">
        <v>38</v>
      </c>
      <c r="C42" s="19">
        <v>2009</v>
      </c>
      <c r="D42" s="19" t="s">
        <v>295</v>
      </c>
      <c r="E42" s="19" t="s">
        <v>294</v>
      </c>
      <c r="F42" s="19" t="s">
        <v>1534</v>
      </c>
      <c r="G42" s="19" t="s">
        <v>484</v>
      </c>
      <c r="H42" s="19" t="s">
        <v>119</v>
      </c>
      <c r="I42" s="19" t="s">
        <v>296</v>
      </c>
      <c r="J42" s="19" t="s">
        <v>2122</v>
      </c>
      <c r="K42" s="19" t="s">
        <v>42</v>
      </c>
      <c r="L42" s="19" t="s">
        <v>2163</v>
      </c>
      <c r="M42" s="19" t="s">
        <v>85</v>
      </c>
      <c r="N42" s="19" t="s">
        <v>53</v>
      </c>
      <c r="O42" s="19" t="s">
        <v>1902</v>
      </c>
      <c r="P42" s="19" t="s">
        <v>60</v>
      </c>
      <c r="Q42" s="19" t="s">
        <v>2124</v>
      </c>
      <c r="R42" s="19">
        <v>3</v>
      </c>
      <c r="S42" s="19" t="s">
        <v>2123</v>
      </c>
      <c r="T42" s="19" t="s">
        <v>2726</v>
      </c>
      <c r="U42" s="30" t="s">
        <v>2121</v>
      </c>
      <c r="V42" s="19" t="s">
        <v>900</v>
      </c>
      <c r="W42" s="19" t="s">
        <v>2125</v>
      </c>
      <c r="X42" s="19" t="s">
        <v>1398</v>
      </c>
    </row>
    <row r="43" spans="1:24" ht="43.2" x14ac:dyDescent="0.3">
      <c r="B43" s="30">
        <v>39</v>
      </c>
      <c r="C43" s="19">
        <v>2009</v>
      </c>
      <c r="D43" s="19" t="s">
        <v>1107</v>
      </c>
      <c r="E43" s="19" t="s">
        <v>1106</v>
      </c>
      <c r="F43" s="19" t="s">
        <v>1536</v>
      </c>
      <c r="G43" s="19" t="s">
        <v>484</v>
      </c>
      <c r="H43" s="19" t="s">
        <v>12</v>
      </c>
      <c r="I43" s="19" t="s">
        <v>1108</v>
      </c>
      <c r="J43" s="19" t="s">
        <v>2201</v>
      </c>
      <c r="K43" s="19" t="s">
        <v>1886</v>
      </c>
      <c r="L43" s="19" t="s">
        <v>1924</v>
      </c>
      <c r="M43" s="19" t="s">
        <v>2622</v>
      </c>
      <c r="N43" s="19" t="s">
        <v>1891</v>
      </c>
      <c r="O43" s="19" t="s">
        <v>1891</v>
      </c>
      <c r="P43" s="19" t="s">
        <v>38</v>
      </c>
      <c r="Q43" s="19" t="s">
        <v>1911</v>
      </c>
      <c r="R43" s="19">
        <v>3</v>
      </c>
      <c r="S43" s="19" t="s">
        <v>1908</v>
      </c>
      <c r="T43" s="19" t="s">
        <v>2084</v>
      </c>
      <c r="U43" s="30" t="s">
        <v>53</v>
      </c>
      <c r="V43" s="19" t="s">
        <v>898</v>
      </c>
      <c r="W43" s="19" t="s">
        <v>1906</v>
      </c>
      <c r="X43" s="19" t="s">
        <v>1907</v>
      </c>
    </row>
    <row r="44" spans="1:24" ht="43.2" x14ac:dyDescent="0.3">
      <c r="B44" s="30">
        <v>40</v>
      </c>
      <c r="C44" s="19">
        <v>2009</v>
      </c>
      <c r="D44" s="19" t="s">
        <v>571</v>
      </c>
      <c r="E44" s="19" t="s">
        <v>572</v>
      </c>
      <c r="F44" s="19" t="s">
        <v>1544</v>
      </c>
      <c r="G44" s="19" t="s">
        <v>483</v>
      </c>
      <c r="H44" s="19" t="s">
        <v>573</v>
      </c>
      <c r="I44" s="19" t="s">
        <v>53</v>
      </c>
      <c r="J44" s="19" t="s">
        <v>2158</v>
      </c>
      <c r="K44" s="19" t="s">
        <v>42</v>
      </c>
      <c r="L44" s="19" t="s">
        <v>1912</v>
      </c>
      <c r="M44" s="19" t="s">
        <v>2622</v>
      </c>
      <c r="N44" s="19" t="s">
        <v>2080</v>
      </c>
      <c r="O44" s="19" t="s">
        <v>1875</v>
      </c>
      <c r="P44" s="19" t="s">
        <v>38</v>
      </c>
      <c r="Q44" s="19" t="s">
        <v>53</v>
      </c>
      <c r="R44" s="19">
        <v>5</v>
      </c>
      <c r="S44" s="19" t="s">
        <v>78</v>
      </c>
      <c r="T44" s="19" t="s">
        <v>2084</v>
      </c>
      <c r="U44" s="30" t="s">
        <v>53</v>
      </c>
      <c r="V44" s="19" t="s">
        <v>900</v>
      </c>
      <c r="W44" s="19" t="s">
        <v>1914</v>
      </c>
      <c r="X44" s="19" t="s">
        <v>1913</v>
      </c>
    </row>
    <row r="45" spans="1:24" ht="72" x14ac:dyDescent="0.3">
      <c r="B45" s="30">
        <v>41</v>
      </c>
      <c r="C45" s="19">
        <v>2010</v>
      </c>
      <c r="D45" s="19" t="s">
        <v>608</v>
      </c>
      <c r="E45" s="19" t="s">
        <v>606</v>
      </c>
      <c r="F45" s="19" t="s">
        <v>1552</v>
      </c>
      <c r="G45" s="19" t="s">
        <v>483</v>
      </c>
      <c r="H45" s="19" t="s">
        <v>607</v>
      </c>
      <c r="I45" s="19" t="s">
        <v>53</v>
      </c>
      <c r="J45" s="19" t="s">
        <v>2230</v>
      </c>
      <c r="K45" s="19" t="s">
        <v>2229</v>
      </c>
      <c r="L45" s="19" t="s">
        <v>2241</v>
      </c>
      <c r="M45" s="19" t="s">
        <v>2622</v>
      </c>
      <c r="N45" s="19" t="s">
        <v>2080</v>
      </c>
      <c r="O45" s="19" t="s">
        <v>1921</v>
      </c>
      <c r="P45" s="19" t="s">
        <v>2750</v>
      </c>
      <c r="Q45" s="19" t="s">
        <v>53</v>
      </c>
      <c r="R45" s="19">
        <v>5</v>
      </c>
      <c r="S45" s="19" t="s">
        <v>1919</v>
      </c>
      <c r="T45" s="19" t="s">
        <v>2084</v>
      </c>
      <c r="U45" s="30" t="s">
        <v>53</v>
      </c>
      <c r="V45" s="19" t="s">
        <v>897</v>
      </c>
      <c r="W45" s="19" t="s">
        <v>1920</v>
      </c>
      <c r="X45" s="19"/>
    </row>
    <row r="46" spans="1:24" ht="28.8" x14ac:dyDescent="0.3">
      <c r="B46" s="30">
        <v>42</v>
      </c>
      <c r="C46" s="19">
        <v>2010</v>
      </c>
      <c r="D46" s="19" t="s">
        <v>416</v>
      </c>
      <c r="E46" s="19" t="s">
        <v>673</v>
      </c>
      <c r="F46" s="19" t="s">
        <v>1553</v>
      </c>
      <c r="G46" s="19" t="s">
        <v>483</v>
      </c>
      <c r="H46" s="19" t="s">
        <v>674</v>
      </c>
      <c r="I46" s="19" t="s">
        <v>53</v>
      </c>
      <c r="J46" s="19" t="s">
        <v>2004</v>
      </c>
      <c r="K46" s="19" t="s">
        <v>1886</v>
      </c>
      <c r="L46" s="19" t="s">
        <v>1866</v>
      </c>
      <c r="M46" s="19" t="s">
        <v>84</v>
      </c>
      <c r="N46" s="19" t="s">
        <v>2750</v>
      </c>
      <c r="O46" s="19" t="s">
        <v>53</v>
      </c>
      <c r="P46" s="19" t="s">
        <v>2750</v>
      </c>
      <c r="Q46" s="19" t="s">
        <v>2130</v>
      </c>
      <c r="R46" s="19" t="s">
        <v>2131</v>
      </c>
      <c r="S46" s="19" t="s">
        <v>53</v>
      </c>
      <c r="T46" s="19" t="s">
        <v>2726</v>
      </c>
      <c r="U46" s="30" t="s">
        <v>2129</v>
      </c>
      <c r="V46" s="19" t="s">
        <v>897</v>
      </c>
      <c r="W46" s="19" t="s">
        <v>2262</v>
      </c>
      <c r="X46" s="19" t="s">
        <v>1418</v>
      </c>
    </row>
    <row r="47" spans="1:24" ht="28.8" x14ac:dyDescent="0.3">
      <c r="B47" s="30">
        <v>43</v>
      </c>
      <c r="C47" s="19">
        <v>2010</v>
      </c>
      <c r="D47" s="19" t="s">
        <v>347</v>
      </c>
      <c r="E47" s="19" t="s">
        <v>348</v>
      </c>
      <c r="F47" s="19" t="s">
        <v>1525</v>
      </c>
      <c r="G47" s="19" t="s">
        <v>484</v>
      </c>
      <c r="H47" s="19" t="s">
        <v>12</v>
      </c>
      <c r="I47" s="19" t="s">
        <v>349</v>
      </c>
      <c r="J47" s="19" t="s">
        <v>2004</v>
      </c>
      <c r="K47" s="19" t="s">
        <v>1886</v>
      </c>
      <c r="L47" s="19" t="s">
        <v>1892</v>
      </c>
      <c r="M47" s="19" t="s">
        <v>84</v>
      </c>
      <c r="N47" s="19" t="s">
        <v>2080</v>
      </c>
      <c r="O47" s="19" t="s">
        <v>53</v>
      </c>
      <c r="P47" s="19" t="s">
        <v>43</v>
      </c>
      <c r="Q47" s="19" t="s">
        <v>1887</v>
      </c>
      <c r="R47" s="19">
        <v>20</v>
      </c>
      <c r="S47" s="19" t="s">
        <v>53</v>
      </c>
      <c r="T47" s="19" t="s">
        <v>2084</v>
      </c>
      <c r="U47" s="30" t="s">
        <v>53</v>
      </c>
      <c r="V47" s="19" t="s">
        <v>897</v>
      </c>
      <c r="W47" s="19" t="s">
        <v>2263</v>
      </c>
      <c r="X47" s="19" t="s">
        <v>949</v>
      </c>
    </row>
    <row r="48" spans="1:24" ht="86.4" x14ac:dyDescent="0.3">
      <c r="B48" s="30">
        <v>44</v>
      </c>
      <c r="C48" s="19">
        <v>2010</v>
      </c>
      <c r="D48" s="19" t="s">
        <v>590</v>
      </c>
      <c r="E48" s="19" t="s">
        <v>588</v>
      </c>
      <c r="F48" s="19" t="s">
        <v>1555</v>
      </c>
      <c r="G48" s="19" t="s">
        <v>483</v>
      </c>
      <c r="H48" s="19" t="s">
        <v>589</v>
      </c>
      <c r="I48" s="19" t="s">
        <v>53</v>
      </c>
      <c r="J48" s="19" t="s">
        <v>2213</v>
      </c>
      <c r="K48" s="19" t="s">
        <v>2132</v>
      </c>
      <c r="L48" s="19" t="s">
        <v>2241</v>
      </c>
      <c r="M48" s="19" t="s">
        <v>2622</v>
      </c>
      <c r="N48" s="19" t="s">
        <v>2080</v>
      </c>
      <c r="O48" s="19" t="s">
        <v>1902</v>
      </c>
      <c r="P48" s="19" t="s">
        <v>38</v>
      </c>
      <c r="Q48" s="19" t="s">
        <v>1926</v>
      </c>
      <c r="R48" s="19">
        <v>10</v>
      </c>
      <c r="S48" s="19" t="s">
        <v>79</v>
      </c>
      <c r="T48" s="19" t="s">
        <v>2084</v>
      </c>
      <c r="U48" s="30" t="s">
        <v>53</v>
      </c>
      <c r="V48" s="19" t="s">
        <v>900</v>
      </c>
      <c r="W48" s="19" t="s">
        <v>2264</v>
      </c>
      <c r="X48" s="19" t="s">
        <v>1925</v>
      </c>
    </row>
    <row r="49" spans="2:24" ht="43.2" customHeight="1" x14ac:dyDescent="0.3">
      <c r="B49" s="30">
        <v>45</v>
      </c>
      <c r="C49" s="19">
        <v>2010</v>
      </c>
      <c r="D49" s="19" t="s">
        <v>13</v>
      </c>
      <c r="E49" s="19" t="s">
        <v>1033</v>
      </c>
      <c r="F49" s="19" t="s">
        <v>1560</v>
      </c>
      <c r="G49" s="19" t="s">
        <v>483</v>
      </c>
      <c r="H49" s="19" t="s">
        <v>1034</v>
      </c>
      <c r="I49" s="19" t="s">
        <v>53</v>
      </c>
      <c r="J49" s="19" t="s">
        <v>2158</v>
      </c>
      <c r="K49" s="19" t="s">
        <v>42</v>
      </c>
      <c r="L49" s="19" t="s">
        <v>74</v>
      </c>
      <c r="M49" s="19" t="s">
        <v>85</v>
      </c>
      <c r="N49" s="19" t="s">
        <v>53</v>
      </c>
      <c r="O49" s="19" t="s">
        <v>1902</v>
      </c>
      <c r="P49" s="19" t="s">
        <v>2238</v>
      </c>
      <c r="Q49" s="19" t="s">
        <v>56</v>
      </c>
      <c r="R49" s="19">
        <v>1</v>
      </c>
      <c r="S49" s="19" t="s">
        <v>2060</v>
      </c>
      <c r="T49" s="19" t="s">
        <v>2084</v>
      </c>
      <c r="U49" s="30" t="s">
        <v>53</v>
      </c>
      <c r="V49" s="19" t="s">
        <v>900</v>
      </c>
      <c r="W49" s="19" t="s">
        <v>2059</v>
      </c>
      <c r="X49" s="19" t="s">
        <v>1427</v>
      </c>
    </row>
    <row r="50" spans="2:24" ht="57.6" x14ac:dyDescent="0.3">
      <c r="B50" s="30">
        <v>46</v>
      </c>
      <c r="C50" s="19">
        <v>2010</v>
      </c>
      <c r="D50" s="19" t="s">
        <v>511</v>
      </c>
      <c r="E50" s="19" t="s">
        <v>1088</v>
      </c>
      <c r="F50" s="19" t="s">
        <v>1566</v>
      </c>
      <c r="G50" s="19" t="s">
        <v>484</v>
      </c>
      <c r="H50" s="19" t="s">
        <v>110</v>
      </c>
      <c r="I50" s="19" t="s">
        <v>1089</v>
      </c>
      <c r="J50" s="19" t="s">
        <v>2114</v>
      </c>
      <c r="K50" s="19" t="s">
        <v>2132</v>
      </c>
      <c r="L50" s="19" t="s">
        <v>2242</v>
      </c>
      <c r="M50" s="19" t="s">
        <v>85</v>
      </c>
      <c r="N50" s="19" t="s">
        <v>53</v>
      </c>
      <c r="O50" s="19" t="s">
        <v>1868</v>
      </c>
      <c r="P50" s="19" t="s">
        <v>2012</v>
      </c>
      <c r="Q50" s="19" t="s">
        <v>53</v>
      </c>
      <c r="R50" s="19">
        <v>8</v>
      </c>
      <c r="S50" s="19" t="s">
        <v>1928</v>
      </c>
      <c r="T50" s="19" t="s">
        <v>2729</v>
      </c>
      <c r="U50" s="30" t="s">
        <v>2110</v>
      </c>
      <c r="V50" s="19" t="s">
        <v>900</v>
      </c>
      <c r="W50" s="19" t="s">
        <v>2086</v>
      </c>
      <c r="X50" s="19" t="s">
        <v>1927</v>
      </c>
    </row>
    <row r="51" spans="2:24" ht="43.2" x14ac:dyDescent="0.3">
      <c r="B51" s="30">
        <v>47</v>
      </c>
      <c r="C51" s="19">
        <v>2010</v>
      </c>
      <c r="D51" s="19" t="s">
        <v>159</v>
      </c>
      <c r="E51" s="19" t="s">
        <v>446</v>
      </c>
      <c r="F51" s="19" t="s">
        <v>1535</v>
      </c>
      <c r="G51" s="19" t="s">
        <v>484</v>
      </c>
      <c r="H51" s="19" t="s">
        <v>12</v>
      </c>
      <c r="I51" s="19" t="s">
        <v>447</v>
      </c>
      <c r="J51" s="19" t="s">
        <v>2187</v>
      </c>
      <c r="K51" s="19" t="s">
        <v>1904</v>
      </c>
      <c r="L51" s="19" t="s">
        <v>1918</v>
      </c>
      <c r="M51" s="19" t="s">
        <v>85</v>
      </c>
      <c r="N51" s="19" t="s">
        <v>53</v>
      </c>
      <c r="O51" s="19" t="s">
        <v>1867</v>
      </c>
      <c r="P51" s="19" t="s">
        <v>90</v>
      </c>
      <c r="Q51" s="19" t="s">
        <v>1903</v>
      </c>
      <c r="R51" s="19">
        <v>6</v>
      </c>
      <c r="S51" s="19" t="s">
        <v>78</v>
      </c>
      <c r="T51" s="19" t="s">
        <v>2729</v>
      </c>
      <c r="U51" s="30" t="s">
        <v>2730</v>
      </c>
      <c r="V51" s="19" t="s">
        <v>900</v>
      </c>
      <c r="W51" s="19" t="s">
        <v>2085</v>
      </c>
      <c r="X51" s="19" t="s">
        <v>1905</v>
      </c>
    </row>
    <row r="52" spans="2:24" ht="72" x14ac:dyDescent="0.3">
      <c r="B52" s="30">
        <v>48</v>
      </c>
      <c r="C52" s="19">
        <v>2010</v>
      </c>
      <c r="D52" s="19" t="s">
        <v>658</v>
      </c>
      <c r="E52" s="19" t="s">
        <v>657</v>
      </c>
      <c r="F52" s="19" t="s">
        <v>1572</v>
      </c>
      <c r="G52" s="19" t="s">
        <v>483</v>
      </c>
      <c r="H52" s="19" t="s">
        <v>576</v>
      </c>
      <c r="I52" s="19" t="s">
        <v>53</v>
      </c>
      <c r="J52" s="19" t="s">
        <v>2158</v>
      </c>
      <c r="K52" s="19" t="s">
        <v>42</v>
      </c>
      <c r="L52" s="19" t="s">
        <v>1929</v>
      </c>
      <c r="M52" s="19" t="s">
        <v>2622</v>
      </c>
      <c r="N52" s="19" t="s">
        <v>2080</v>
      </c>
      <c r="O52" s="19" t="s">
        <v>1868</v>
      </c>
      <c r="P52" s="19" t="s">
        <v>38</v>
      </c>
      <c r="Q52" s="19" t="s">
        <v>1934</v>
      </c>
      <c r="R52" s="19">
        <v>8</v>
      </c>
      <c r="S52" s="19" t="s">
        <v>78</v>
      </c>
      <c r="T52" s="19" t="s">
        <v>2084</v>
      </c>
      <c r="U52" s="30" t="s">
        <v>53</v>
      </c>
      <c r="V52" s="19" t="s">
        <v>900</v>
      </c>
      <c r="W52" s="19" t="s">
        <v>1931</v>
      </c>
      <c r="X52" s="19" t="s">
        <v>1930</v>
      </c>
    </row>
    <row r="53" spans="2:24" ht="43.2" x14ac:dyDescent="0.3">
      <c r="B53" s="30">
        <v>49</v>
      </c>
      <c r="C53" s="19">
        <v>2010</v>
      </c>
      <c r="D53" s="19" t="s">
        <v>2432</v>
      </c>
      <c r="E53" s="2" t="s">
        <v>479</v>
      </c>
      <c r="F53" s="19" t="s">
        <v>2433</v>
      </c>
      <c r="G53" s="19" t="s">
        <v>483</v>
      </c>
      <c r="H53" s="19" t="s">
        <v>2430</v>
      </c>
      <c r="I53" s="19" t="s">
        <v>53</v>
      </c>
      <c r="J53" s="19" t="s">
        <v>1943</v>
      </c>
      <c r="K53" s="19" t="s">
        <v>2588</v>
      </c>
      <c r="L53" s="19" t="s">
        <v>1918</v>
      </c>
      <c r="M53" s="19" t="s">
        <v>85</v>
      </c>
      <c r="N53" s="19" t="s">
        <v>53</v>
      </c>
      <c r="O53" s="19" t="s">
        <v>1868</v>
      </c>
      <c r="P53" s="19" t="s">
        <v>38</v>
      </c>
      <c r="Q53" s="19" t="s">
        <v>2596</v>
      </c>
      <c r="R53" s="19">
        <v>1</v>
      </c>
      <c r="S53" s="19" t="s">
        <v>345</v>
      </c>
      <c r="T53" s="19" t="s">
        <v>2084</v>
      </c>
      <c r="U53" s="30" t="s">
        <v>53</v>
      </c>
      <c r="V53" s="19" t="s">
        <v>900</v>
      </c>
      <c r="W53" s="19" t="s">
        <v>2624</v>
      </c>
      <c r="X53" s="19" t="s">
        <v>2434</v>
      </c>
    </row>
    <row r="54" spans="2:24" ht="43.2" x14ac:dyDescent="0.3">
      <c r="B54" s="30">
        <v>50</v>
      </c>
      <c r="C54" s="19">
        <v>2010</v>
      </c>
      <c r="D54" s="19" t="s">
        <v>2453</v>
      </c>
      <c r="E54" s="19" t="s">
        <v>2452</v>
      </c>
      <c r="F54" s="19" t="s">
        <v>2454</v>
      </c>
      <c r="G54" s="19" t="s">
        <v>483</v>
      </c>
      <c r="H54" s="19" t="s">
        <v>2430</v>
      </c>
      <c r="I54" s="19" t="s">
        <v>53</v>
      </c>
      <c r="J54" s="19" t="s">
        <v>2004</v>
      </c>
      <c r="K54" s="19" t="s">
        <v>2626</v>
      </c>
      <c r="L54" s="19" t="s">
        <v>2627</v>
      </c>
      <c r="M54" s="19" t="s">
        <v>84</v>
      </c>
      <c r="N54" s="19" t="s">
        <v>2080</v>
      </c>
      <c r="O54" s="19" t="s">
        <v>53</v>
      </c>
      <c r="P54" s="19" t="s">
        <v>2036</v>
      </c>
      <c r="Q54" s="19" t="s">
        <v>2625</v>
      </c>
      <c r="R54" s="19">
        <v>1</v>
      </c>
      <c r="S54" s="19" t="s">
        <v>53</v>
      </c>
      <c r="T54" s="19" t="s">
        <v>2084</v>
      </c>
      <c r="U54" s="30" t="s">
        <v>53</v>
      </c>
      <c r="V54" s="19" t="s">
        <v>897</v>
      </c>
      <c r="W54" s="19" t="s">
        <v>2628</v>
      </c>
      <c r="X54" s="19" t="s">
        <v>2455</v>
      </c>
    </row>
    <row r="55" spans="2:24" ht="57.6" x14ac:dyDescent="0.3">
      <c r="B55" s="30">
        <v>51</v>
      </c>
      <c r="C55" s="19">
        <v>2010</v>
      </c>
      <c r="D55" s="19" t="s">
        <v>586</v>
      </c>
      <c r="E55" s="19" t="s">
        <v>585</v>
      </c>
      <c r="F55" s="19" t="s">
        <v>1584</v>
      </c>
      <c r="G55" s="19" t="s">
        <v>483</v>
      </c>
      <c r="H55" s="19" t="s">
        <v>576</v>
      </c>
      <c r="I55" s="19" t="s">
        <v>53</v>
      </c>
      <c r="J55" s="19" t="s">
        <v>2202</v>
      </c>
      <c r="K55" s="19" t="s">
        <v>2132</v>
      </c>
      <c r="L55" s="19" t="s">
        <v>1932</v>
      </c>
      <c r="M55" s="19" t="s">
        <v>2622</v>
      </c>
      <c r="N55" s="19" t="s">
        <v>2080</v>
      </c>
      <c r="O55" s="19" t="s">
        <v>1937</v>
      </c>
      <c r="P55" s="19" t="s">
        <v>38</v>
      </c>
      <c r="Q55" s="19" t="s">
        <v>1935</v>
      </c>
      <c r="R55" s="19">
        <v>4</v>
      </c>
      <c r="S55" s="19" t="s">
        <v>1936</v>
      </c>
      <c r="T55" s="19" t="s">
        <v>2084</v>
      </c>
      <c r="U55" s="30" t="s">
        <v>53</v>
      </c>
      <c r="V55" s="19" t="s">
        <v>898</v>
      </c>
      <c r="W55" s="19" t="s">
        <v>2265</v>
      </c>
      <c r="X55" s="19" t="s">
        <v>1933</v>
      </c>
    </row>
    <row r="56" spans="2:24" ht="43.2" x14ac:dyDescent="0.3">
      <c r="B56" s="30">
        <v>52</v>
      </c>
      <c r="C56" s="19">
        <v>2010</v>
      </c>
      <c r="D56" s="19" t="s">
        <v>1068</v>
      </c>
      <c r="E56" s="2" t="s">
        <v>2440</v>
      </c>
      <c r="F56" s="19" t="s">
        <v>2441</v>
      </c>
      <c r="G56" s="19" t="s">
        <v>483</v>
      </c>
      <c r="H56" s="19" t="s">
        <v>2430</v>
      </c>
      <c r="I56" s="19" t="s">
        <v>53</v>
      </c>
      <c r="J56" s="19" t="s">
        <v>2051</v>
      </c>
      <c r="K56" s="19" t="s">
        <v>2631</v>
      </c>
      <c r="L56" s="19" t="s">
        <v>2630</v>
      </c>
      <c r="M56" s="19" t="s">
        <v>2622</v>
      </c>
      <c r="N56" s="19" t="s">
        <v>2750</v>
      </c>
      <c r="O56" s="28" t="s">
        <v>2750</v>
      </c>
      <c r="P56" s="19" t="s">
        <v>2036</v>
      </c>
      <c r="Q56" s="19" t="s">
        <v>2629</v>
      </c>
      <c r="R56" s="19" t="s">
        <v>2632</v>
      </c>
      <c r="S56" s="19" t="s">
        <v>345</v>
      </c>
      <c r="T56" s="19" t="s">
        <v>2084</v>
      </c>
      <c r="U56" s="30" t="s">
        <v>53</v>
      </c>
      <c r="V56" s="19" t="s">
        <v>900</v>
      </c>
      <c r="W56" s="19" t="s">
        <v>2633</v>
      </c>
    </row>
    <row r="57" spans="2:24" ht="43.2" x14ac:dyDescent="0.3">
      <c r="B57" s="30">
        <v>53</v>
      </c>
      <c r="C57" s="19">
        <v>2010</v>
      </c>
      <c r="D57" s="19" t="s">
        <v>625</v>
      </c>
      <c r="E57" s="19" t="s">
        <v>624</v>
      </c>
      <c r="F57" s="19" t="s">
        <v>1586</v>
      </c>
      <c r="G57" s="19" t="s">
        <v>484</v>
      </c>
      <c r="H57" s="19" t="s">
        <v>380</v>
      </c>
      <c r="I57" s="19" t="s">
        <v>626</v>
      </c>
      <c r="J57" s="19" t="s">
        <v>2158</v>
      </c>
      <c r="K57" s="19" t="s">
        <v>42</v>
      </c>
      <c r="L57" s="1" t="s">
        <v>74</v>
      </c>
      <c r="M57" s="19" t="s">
        <v>84</v>
      </c>
      <c r="N57" s="19" t="s">
        <v>2080</v>
      </c>
      <c r="O57" s="19" t="s">
        <v>1902</v>
      </c>
      <c r="P57" s="19" t="s">
        <v>38</v>
      </c>
      <c r="Q57" s="19" t="s">
        <v>1939</v>
      </c>
      <c r="R57" s="19">
        <v>5</v>
      </c>
      <c r="S57" s="19" t="s">
        <v>78</v>
      </c>
      <c r="T57" s="19" t="s">
        <v>2084</v>
      </c>
      <c r="U57" s="30" t="s">
        <v>53</v>
      </c>
      <c r="V57" s="19" t="s">
        <v>900</v>
      </c>
      <c r="W57" s="19" t="s">
        <v>1938</v>
      </c>
      <c r="X57" s="19" t="s">
        <v>1404</v>
      </c>
    </row>
    <row r="58" spans="2:24" ht="72" x14ac:dyDescent="0.3">
      <c r="B58" s="30">
        <v>54</v>
      </c>
      <c r="C58" s="19">
        <v>2010</v>
      </c>
      <c r="D58" s="19" t="s">
        <v>30</v>
      </c>
      <c r="E58" s="19" t="s">
        <v>326</v>
      </c>
      <c r="F58" s="19" t="s">
        <v>1559</v>
      </c>
      <c r="G58" s="19" t="s">
        <v>484</v>
      </c>
      <c r="H58" s="19" t="s">
        <v>327</v>
      </c>
      <c r="I58" s="19" t="s">
        <v>325</v>
      </c>
      <c r="J58" s="19" t="s">
        <v>2203</v>
      </c>
      <c r="K58" s="19" t="s">
        <v>2215</v>
      </c>
      <c r="L58" s="19" t="s">
        <v>1866</v>
      </c>
      <c r="M58" s="19" t="s">
        <v>84</v>
      </c>
      <c r="N58" s="18" t="s">
        <v>2750</v>
      </c>
      <c r="O58" s="18" t="s">
        <v>53</v>
      </c>
      <c r="P58" s="19" t="s">
        <v>2034</v>
      </c>
      <c r="Q58" s="19" t="s">
        <v>1871</v>
      </c>
      <c r="R58" s="19">
        <v>14</v>
      </c>
      <c r="S58" s="19" t="s">
        <v>53</v>
      </c>
      <c r="T58" s="19" t="s">
        <v>2729</v>
      </c>
      <c r="U58" s="30" t="s">
        <v>2099</v>
      </c>
      <c r="V58" s="19" t="s">
        <v>898</v>
      </c>
      <c r="W58" s="19" t="s">
        <v>2087</v>
      </c>
      <c r="X58" s="19"/>
    </row>
    <row r="59" spans="2:24" ht="57.6" x14ac:dyDescent="0.3">
      <c r="B59" s="30">
        <v>55</v>
      </c>
      <c r="C59" s="19">
        <v>2010</v>
      </c>
      <c r="D59" s="19" t="s">
        <v>2436</v>
      </c>
      <c r="E59" s="2" t="s">
        <v>402</v>
      </c>
      <c r="F59" s="19" t="s">
        <v>2439</v>
      </c>
      <c r="G59" s="19" t="s">
        <v>483</v>
      </c>
      <c r="H59" s="19" t="s">
        <v>2430</v>
      </c>
      <c r="I59" s="19" t="s">
        <v>53</v>
      </c>
      <c r="J59" s="19" t="s">
        <v>2207</v>
      </c>
      <c r="K59" s="19" t="s">
        <v>2132</v>
      </c>
      <c r="L59" s="19" t="s">
        <v>73</v>
      </c>
      <c r="M59" s="19" t="s">
        <v>85</v>
      </c>
      <c r="N59" s="19" t="s">
        <v>53</v>
      </c>
      <c r="O59" s="19" t="s">
        <v>1868</v>
      </c>
      <c r="P59" s="19" t="s">
        <v>1992</v>
      </c>
      <c r="Q59" s="19" t="s">
        <v>1989</v>
      </c>
      <c r="R59" s="19">
        <v>1</v>
      </c>
      <c r="S59" s="19" t="s">
        <v>40</v>
      </c>
      <c r="T59" s="19" t="s">
        <v>2084</v>
      </c>
      <c r="U59" s="30" t="s">
        <v>53</v>
      </c>
      <c r="V59" s="19" t="s">
        <v>900</v>
      </c>
      <c r="W59" s="19" t="s">
        <v>2277</v>
      </c>
      <c r="X59" s="19" t="s">
        <v>1993</v>
      </c>
    </row>
    <row r="60" spans="2:24" ht="57.6" x14ac:dyDescent="0.3">
      <c r="B60" s="30">
        <v>56</v>
      </c>
      <c r="C60" s="19">
        <v>2010</v>
      </c>
      <c r="D60" s="19" t="s">
        <v>2436</v>
      </c>
      <c r="E60" s="2" t="s">
        <v>2435</v>
      </c>
      <c r="F60" s="19" t="s">
        <v>2437</v>
      </c>
      <c r="G60" s="19" t="s">
        <v>483</v>
      </c>
      <c r="H60" s="19" t="s">
        <v>2430</v>
      </c>
      <c r="I60" s="19" t="s">
        <v>53</v>
      </c>
      <c r="J60" s="19" t="s">
        <v>2184</v>
      </c>
      <c r="K60" s="19" t="s">
        <v>2132</v>
      </c>
      <c r="L60" s="19" t="s">
        <v>2618</v>
      </c>
      <c r="M60" s="19" t="s">
        <v>85</v>
      </c>
      <c r="N60" s="19" t="s">
        <v>53</v>
      </c>
      <c r="O60" s="19" t="s">
        <v>25</v>
      </c>
      <c r="P60" s="19" t="s">
        <v>38</v>
      </c>
      <c r="Q60" s="19" t="s">
        <v>2636</v>
      </c>
      <c r="R60" s="19">
        <v>1</v>
      </c>
      <c r="S60" s="19" t="s">
        <v>40</v>
      </c>
      <c r="T60" s="30" t="s">
        <v>2729</v>
      </c>
      <c r="U60" s="30" t="s">
        <v>2730</v>
      </c>
      <c r="V60" s="19" t="s">
        <v>900</v>
      </c>
      <c r="W60" s="19" t="s">
        <v>2635</v>
      </c>
      <c r="X60" s="19" t="s">
        <v>2634</v>
      </c>
    </row>
    <row r="61" spans="2:24" ht="57.6" x14ac:dyDescent="0.3">
      <c r="B61" s="30">
        <v>57</v>
      </c>
      <c r="C61" s="19">
        <v>2010</v>
      </c>
      <c r="D61" s="19" t="s">
        <v>577</v>
      </c>
      <c r="E61" s="19" t="s">
        <v>579</v>
      </c>
      <c r="F61" s="19" t="s">
        <v>1591</v>
      </c>
      <c r="G61" s="19" t="s">
        <v>483</v>
      </c>
      <c r="H61" s="19" t="s">
        <v>576</v>
      </c>
      <c r="I61" s="19" t="s">
        <v>53</v>
      </c>
      <c r="J61" s="19" t="s">
        <v>2204</v>
      </c>
      <c r="K61" s="19" t="s">
        <v>2132</v>
      </c>
      <c r="L61" s="19" t="s">
        <v>73</v>
      </c>
      <c r="M61" s="19" t="s">
        <v>2622</v>
      </c>
      <c r="N61" s="19" t="s">
        <v>2081</v>
      </c>
      <c r="O61" s="19" t="s">
        <v>1921</v>
      </c>
      <c r="P61" s="19" t="s">
        <v>38</v>
      </c>
      <c r="Q61" s="19" t="s">
        <v>1940</v>
      </c>
      <c r="R61" s="19">
        <v>3</v>
      </c>
      <c r="S61" s="19" t="s">
        <v>40</v>
      </c>
      <c r="T61" s="19" t="s">
        <v>2084</v>
      </c>
      <c r="U61" s="30" t="s">
        <v>53</v>
      </c>
      <c r="V61" s="19" t="s">
        <v>900</v>
      </c>
      <c r="W61" s="19" t="s">
        <v>1941</v>
      </c>
    </row>
    <row r="62" spans="2:24" ht="57.6" x14ac:dyDescent="0.3">
      <c r="B62" s="30">
        <v>58</v>
      </c>
      <c r="C62" s="19">
        <v>2010</v>
      </c>
      <c r="D62" s="19" t="s">
        <v>47</v>
      </c>
      <c r="E62" s="19" t="s">
        <v>48</v>
      </c>
      <c r="F62" s="19" t="s">
        <v>1592</v>
      </c>
      <c r="G62" s="19" t="s">
        <v>484</v>
      </c>
      <c r="H62" s="19" t="s">
        <v>12</v>
      </c>
      <c r="I62" s="19" t="s">
        <v>49</v>
      </c>
      <c r="J62" s="1" t="s">
        <v>2205</v>
      </c>
      <c r="K62" s="19" t="s">
        <v>42</v>
      </c>
      <c r="L62" s="1" t="s">
        <v>51</v>
      </c>
      <c r="M62" s="19" t="s">
        <v>2622</v>
      </c>
      <c r="N62" s="19" t="s">
        <v>2080</v>
      </c>
      <c r="O62" s="19" t="s">
        <v>2109</v>
      </c>
      <c r="P62" s="19" t="s">
        <v>44</v>
      </c>
      <c r="Q62" s="19" t="s">
        <v>71</v>
      </c>
      <c r="R62" s="19">
        <v>12</v>
      </c>
      <c r="S62" s="19" t="s">
        <v>78</v>
      </c>
      <c r="T62" s="19" t="s">
        <v>2084</v>
      </c>
      <c r="U62" s="30" t="s">
        <v>53</v>
      </c>
      <c r="V62" s="19" t="s">
        <v>900</v>
      </c>
      <c r="W62" s="19" t="s">
        <v>52</v>
      </c>
      <c r="X62" s="19" t="s">
        <v>1423</v>
      </c>
    </row>
    <row r="63" spans="2:24" ht="43.2" x14ac:dyDescent="0.3">
      <c r="B63" s="30">
        <v>59</v>
      </c>
      <c r="C63" s="19">
        <v>2011</v>
      </c>
      <c r="D63" s="19" t="s">
        <v>816</v>
      </c>
      <c r="E63" s="19" t="s">
        <v>815</v>
      </c>
      <c r="F63" s="19" t="s">
        <v>1598</v>
      </c>
      <c r="G63" s="19" t="s">
        <v>484</v>
      </c>
      <c r="H63" s="19" t="s">
        <v>346</v>
      </c>
      <c r="I63" s="19" t="s">
        <v>53</v>
      </c>
      <c r="J63" s="19" t="s">
        <v>2158</v>
      </c>
      <c r="K63" s="19" t="s">
        <v>24</v>
      </c>
      <c r="L63" s="19" t="s">
        <v>2241</v>
      </c>
      <c r="M63" s="19" t="s">
        <v>2622</v>
      </c>
      <c r="N63" s="19" t="s">
        <v>2081</v>
      </c>
      <c r="O63" s="19" t="s">
        <v>1868</v>
      </c>
      <c r="P63" s="19" t="s">
        <v>2750</v>
      </c>
      <c r="Q63" s="19" t="s">
        <v>1942</v>
      </c>
      <c r="R63" s="19">
        <v>29</v>
      </c>
      <c r="S63" s="19" t="s">
        <v>78</v>
      </c>
      <c r="T63" s="19" t="s">
        <v>2084</v>
      </c>
      <c r="U63" s="30" t="s">
        <v>53</v>
      </c>
      <c r="V63" s="19" t="s">
        <v>900</v>
      </c>
      <c r="W63" s="19" t="s">
        <v>2273</v>
      </c>
    </row>
    <row r="64" spans="2:24" ht="43.2" x14ac:dyDescent="0.3">
      <c r="B64" s="30">
        <v>60</v>
      </c>
      <c r="C64" s="19">
        <v>2011</v>
      </c>
      <c r="D64" s="19" t="s">
        <v>723</v>
      </c>
      <c r="E64" s="19" t="s">
        <v>722</v>
      </c>
      <c r="F64" s="19" t="s">
        <v>1605</v>
      </c>
      <c r="G64" s="19" t="s">
        <v>483</v>
      </c>
      <c r="H64" s="19" t="s">
        <v>20</v>
      </c>
      <c r="I64" s="19" t="s">
        <v>53</v>
      </c>
      <c r="J64" s="19" t="s">
        <v>2213</v>
      </c>
      <c r="K64" s="19" t="s">
        <v>2132</v>
      </c>
      <c r="L64" s="19" t="s">
        <v>1918</v>
      </c>
      <c r="M64" s="19" t="s">
        <v>85</v>
      </c>
      <c r="N64" s="19" t="s">
        <v>2750</v>
      </c>
      <c r="O64" s="19" t="s">
        <v>2750</v>
      </c>
      <c r="P64" s="19" t="s">
        <v>2750</v>
      </c>
      <c r="Q64" s="19" t="s">
        <v>1940</v>
      </c>
      <c r="R64" s="19">
        <v>5</v>
      </c>
      <c r="S64" s="19" t="s">
        <v>78</v>
      </c>
      <c r="T64" s="19" t="s">
        <v>2729</v>
      </c>
      <c r="U64" s="30" t="s">
        <v>2731</v>
      </c>
      <c r="V64" s="19" t="s">
        <v>898</v>
      </c>
      <c r="W64" s="19" t="s">
        <v>2274</v>
      </c>
      <c r="X64" s="19"/>
    </row>
    <row r="65" spans="2:24" ht="43.2" x14ac:dyDescent="0.3">
      <c r="B65" s="30">
        <v>61</v>
      </c>
      <c r="C65" s="19">
        <v>2011</v>
      </c>
      <c r="D65" s="19" t="s">
        <v>300</v>
      </c>
      <c r="E65" s="19" t="s">
        <v>301</v>
      </c>
      <c r="F65" s="19" t="s">
        <v>1606</v>
      </c>
      <c r="G65" s="19" t="s">
        <v>484</v>
      </c>
      <c r="H65" s="19" t="s">
        <v>119</v>
      </c>
      <c r="I65" s="19" t="s">
        <v>302</v>
      </c>
      <c r="J65" s="19" t="s">
        <v>1943</v>
      </c>
      <c r="K65" s="19" t="s">
        <v>2223</v>
      </c>
      <c r="L65" s="19" t="s">
        <v>2163</v>
      </c>
      <c r="M65" s="19" t="s">
        <v>85</v>
      </c>
      <c r="N65" s="19" t="s">
        <v>53</v>
      </c>
      <c r="O65" s="19" t="s">
        <v>1921</v>
      </c>
      <c r="P65" s="19" t="s">
        <v>53</v>
      </c>
      <c r="Q65" s="19" t="s">
        <v>53</v>
      </c>
      <c r="R65" s="19">
        <v>1</v>
      </c>
      <c r="S65" s="19" t="s">
        <v>1948</v>
      </c>
      <c r="T65" s="19" t="s">
        <v>2084</v>
      </c>
      <c r="U65" s="30" t="s">
        <v>53</v>
      </c>
      <c r="V65" s="19" t="s">
        <v>900</v>
      </c>
      <c r="W65" s="19" t="s">
        <v>1944</v>
      </c>
    </row>
    <row r="66" spans="2:24" ht="72" x14ac:dyDescent="0.3">
      <c r="B66" s="30">
        <v>62</v>
      </c>
      <c r="C66" s="19">
        <v>2011</v>
      </c>
      <c r="D66" s="19" t="s">
        <v>996</v>
      </c>
      <c r="E66" s="19" t="s">
        <v>1003</v>
      </c>
      <c r="F66" s="19" t="s">
        <v>1607</v>
      </c>
      <c r="G66" s="19" t="s">
        <v>483</v>
      </c>
      <c r="H66" s="19" t="s">
        <v>1004</v>
      </c>
      <c r="I66" s="19" t="s">
        <v>53</v>
      </c>
      <c r="J66" s="1" t="s">
        <v>2158</v>
      </c>
      <c r="K66" s="19" t="s">
        <v>42</v>
      </c>
      <c r="L66" s="1" t="s">
        <v>74</v>
      </c>
      <c r="M66" s="19" t="s">
        <v>85</v>
      </c>
      <c r="N66" s="19" t="s">
        <v>53</v>
      </c>
      <c r="O66" s="19" t="s">
        <v>1902</v>
      </c>
      <c r="P66" s="19" t="s">
        <v>44</v>
      </c>
      <c r="Q66" s="19" t="s">
        <v>1989</v>
      </c>
      <c r="R66" s="19">
        <v>2</v>
      </c>
      <c r="S66" s="19" t="s">
        <v>2060</v>
      </c>
      <c r="T66" s="19" t="s">
        <v>2084</v>
      </c>
      <c r="U66" s="30" t="s">
        <v>53</v>
      </c>
      <c r="V66" s="19" t="s">
        <v>900</v>
      </c>
      <c r="W66" s="19" t="s">
        <v>2275</v>
      </c>
      <c r="X66" s="19" t="s">
        <v>1945</v>
      </c>
    </row>
    <row r="67" spans="2:24" ht="43.2" x14ac:dyDescent="0.3">
      <c r="B67" s="30">
        <v>63</v>
      </c>
      <c r="C67" s="19">
        <v>2011</v>
      </c>
      <c r="D67" s="19" t="s">
        <v>13</v>
      </c>
      <c r="E67" s="19" t="s">
        <v>990</v>
      </c>
      <c r="F67" s="19" t="s">
        <v>1608</v>
      </c>
      <c r="G67" s="19" t="s">
        <v>483</v>
      </c>
      <c r="H67" s="19" t="s">
        <v>991</v>
      </c>
      <c r="I67" s="19" t="s">
        <v>53</v>
      </c>
      <c r="J67" s="1" t="s">
        <v>2206</v>
      </c>
      <c r="K67" s="19" t="s">
        <v>42</v>
      </c>
      <c r="L67" s="1" t="s">
        <v>74</v>
      </c>
      <c r="M67" s="19" t="s">
        <v>85</v>
      </c>
      <c r="N67" s="19" t="s">
        <v>53</v>
      </c>
      <c r="O67" s="19" t="s">
        <v>1902</v>
      </c>
      <c r="P67" s="19" t="s">
        <v>2609</v>
      </c>
      <c r="Q67" s="19" t="s">
        <v>2062</v>
      </c>
      <c r="R67" s="19" t="s">
        <v>2061</v>
      </c>
      <c r="S67" s="19" t="s">
        <v>78</v>
      </c>
      <c r="T67" s="19" t="s">
        <v>2084</v>
      </c>
      <c r="U67" s="30" t="s">
        <v>53</v>
      </c>
      <c r="V67" s="19" t="s">
        <v>900</v>
      </c>
      <c r="W67" s="19" t="s">
        <v>2063</v>
      </c>
      <c r="X67" s="19" t="s">
        <v>992</v>
      </c>
    </row>
    <row r="68" spans="2:24" ht="57.6" x14ac:dyDescent="0.3">
      <c r="B68" s="30">
        <v>64</v>
      </c>
      <c r="C68" s="19">
        <v>2011</v>
      </c>
      <c r="D68" s="19" t="s">
        <v>1124</v>
      </c>
      <c r="E68" s="19" t="s">
        <v>1123</v>
      </c>
      <c r="F68" s="19" t="s">
        <v>1433</v>
      </c>
      <c r="G68" s="19" t="s">
        <v>484</v>
      </c>
      <c r="H68" s="19" t="s">
        <v>357</v>
      </c>
      <c r="I68" s="19" t="s">
        <v>1125</v>
      </c>
      <c r="J68" s="19" t="s">
        <v>2177</v>
      </c>
      <c r="K68" s="19" t="s">
        <v>2226</v>
      </c>
      <c r="L68" s="19" t="s">
        <v>1918</v>
      </c>
      <c r="M68" s="19" t="s">
        <v>2622</v>
      </c>
      <c r="N68" s="19" t="s">
        <v>2080</v>
      </c>
      <c r="O68" s="19" t="s">
        <v>1902</v>
      </c>
      <c r="P68" s="19" t="s">
        <v>60</v>
      </c>
      <c r="Q68" s="19" t="s">
        <v>1946</v>
      </c>
      <c r="R68" s="19">
        <v>2</v>
      </c>
      <c r="S68" s="19" t="s">
        <v>40</v>
      </c>
      <c r="T68" s="19" t="s">
        <v>2084</v>
      </c>
      <c r="U68" s="30" t="s">
        <v>53</v>
      </c>
      <c r="V68" s="19" t="s">
        <v>898</v>
      </c>
      <c r="W68" s="19" t="s">
        <v>1950</v>
      </c>
      <c r="X68" s="19" t="s">
        <v>1356</v>
      </c>
    </row>
    <row r="69" spans="2:24" ht="43.2" x14ac:dyDescent="0.3">
      <c r="B69" s="30">
        <v>65</v>
      </c>
      <c r="C69" s="19">
        <v>2011</v>
      </c>
      <c r="D69" s="19" t="s">
        <v>511</v>
      </c>
      <c r="E69" s="19" t="s">
        <v>1213</v>
      </c>
      <c r="F69" s="19" t="s">
        <v>1434</v>
      </c>
      <c r="G69" s="19" t="s">
        <v>484</v>
      </c>
      <c r="H69" s="19" t="s">
        <v>1212</v>
      </c>
      <c r="I69" s="19" t="s">
        <v>1214</v>
      </c>
      <c r="J69" s="19" t="s">
        <v>2051</v>
      </c>
      <c r="K69" s="19" t="s">
        <v>2132</v>
      </c>
      <c r="L69" s="19" t="s">
        <v>2242</v>
      </c>
      <c r="M69" s="19" t="s">
        <v>85</v>
      </c>
      <c r="N69" s="19" t="s">
        <v>53</v>
      </c>
      <c r="O69" s="19" t="s">
        <v>1902</v>
      </c>
      <c r="P69" s="19" t="s">
        <v>53</v>
      </c>
      <c r="Q69" s="19" t="s">
        <v>53</v>
      </c>
      <c r="R69" s="19">
        <v>3</v>
      </c>
      <c r="S69" s="19" t="s">
        <v>40</v>
      </c>
      <c r="T69" s="19" t="s">
        <v>2726</v>
      </c>
      <c r="U69" s="30" t="s">
        <v>2110</v>
      </c>
      <c r="V69" s="19" t="s">
        <v>897</v>
      </c>
      <c r="W69" s="19" t="s">
        <v>2133</v>
      </c>
      <c r="X69" s="19" t="s">
        <v>1358</v>
      </c>
    </row>
    <row r="70" spans="2:24" ht="72" x14ac:dyDescent="0.3">
      <c r="B70" s="30">
        <v>66</v>
      </c>
      <c r="C70" s="19">
        <v>2011</v>
      </c>
      <c r="D70" s="19" t="s">
        <v>1322</v>
      </c>
      <c r="E70" s="19" t="s">
        <v>1319</v>
      </c>
      <c r="F70" s="19" t="s">
        <v>1610</v>
      </c>
      <c r="G70" s="19" t="s">
        <v>483</v>
      </c>
      <c r="H70" s="19" t="s">
        <v>1320</v>
      </c>
      <c r="I70" s="14" t="s">
        <v>1321</v>
      </c>
      <c r="J70" s="19" t="s">
        <v>1943</v>
      </c>
      <c r="K70" s="19" t="s">
        <v>2132</v>
      </c>
      <c r="L70" s="19" t="s">
        <v>2745</v>
      </c>
      <c r="M70" s="19" t="s">
        <v>2622</v>
      </c>
      <c r="N70" s="19" t="s">
        <v>2080</v>
      </c>
      <c r="O70" s="19" t="s">
        <v>1947</v>
      </c>
      <c r="P70" s="19" t="s">
        <v>60</v>
      </c>
      <c r="Q70" s="19" t="s">
        <v>1897</v>
      </c>
      <c r="R70" s="19">
        <v>2</v>
      </c>
      <c r="S70" s="19" t="s">
        <v>40</v>
      </c>
      <c r="T70" s="19" t="s">
        <v>2084</v>
      </c>
      <c r="U70" s="30" t="s">
        <v>53</v>
      </c>
      <c r="V70" s="19" t="s">
        <v>897</v>
      </c>
      <c r="W70" s="19" t="s">
        <v>2266</v>
      </c>
      <c r="X70" s="19" t="s">
        <v>1373</v>
      </c>
    </row>
    <row r="71" spans="2:24" ht="43.2" x14ac:dyDescent="0.3">
      <c r="B71" s="30">
        <v>67</v>
      </c>
      <c r="C71" s="19">
        <v>2011</v>
      </c>
      <c r="D71" s="19" t="s">
        <v>209</v>
      </c>
      <c r="E71" s="19" t="s">
        <v>208</v>
      </c>
      <c r="F71" s="19" t="s">
        <v>1612</v>
      </c>
      <c r="G71" s="19" t="s">
        <v>484</v>
      </c>
      <c r="H71" s="19" t="s">
        <v>210</v>
      </c>
      <c r="I71" s="19" t="s">
        <v>211</v>
      </c>
      <c r="J71" s="19" t="s">
        <v>2009</v>
      </c>
      <c r="K71" s="19" t="s">
        <v>1949</v>
      </c>
      <c r="L71" s="19" t="s">
        <v>1866</v>
      </c>
      <c r="M71" s="19" t="s">
        <v>84</v>
      </c>
      <c r="N71" s="19" t="s">
        <v>2080</v>
      </c>
      <c r="O71" s="19" t="s">
        <v>53</v>
      </c>
      <c r="P71" s="19" t="s">
        <v>38</v>
      </c>
      <c r="Q71" s="19" t="s">
        <v>1951</v>
      </c>
      <c r="R71" s="19">
        <v>1</v>
      </c>
      <c r="S71" s="19" t="s">
        <v>53</v>
      </c>
      <c r="T71" s="19" t="s">
        <v>2084</v>
      </c>
      <c r="U71" s="30" t="s">
        <v>53</v>
      </c>
      <c r="V71" s="19" t="s">
        <v>900</v>
      </c>
      <c r="W71" s="19" t="s">
        <v>2267</v>
      </c>
      <c r="X71" s="19" t="s">
        <v>1406</v>
      </c>
    </row>
    <row r="72" spans="2:24" ht="57.6" x14ac:dyDescent="0.3">
      <c r="B72" s="30">
        <v>68</v>
      </c>
      <c r="C72" s="19">
        <v>2011</v>
      </c>
      <c r="D72" s="19" t="s">
        <v>895</v>
      </c>
      <c r="E72" s="19" t="s">
        <v>894</v>
      </c>
      <c r="F72" s="19" t="s">
        <v>1620</v>
      </c>
      <c r="G72" s="19" t="s">
        <v>484</v>
      </c>
      <c r="H72" s="19" t="s">
        <v>937</v>
      </c>
      <c r="I72" s="19" t="s">
        <v>53</v>
      </c>
      <c r="J72" s="19" t="s">
        <v>2178</v>
      </c>
      <c r="K72" s="19" t="s">
        <v>2132</v>
      </c>
      <c r="L72" s="19" t="s">
        <v>1918</v>
      </c>
      <c r="M72" s="19" t="s">
        <v>2622</v>
      </c>
      <c r="N72" s="19" t="s">
        <v>2080</v>
      </c>
      <c r="O72" s="19" t="s">
        <v>1902</v>
      </c>
      <c r="P72" s="19" t="s">
        <v>38</v>
      </c>
      <c r="Q72" s="19" t="s">
        <v>1952</v>
      </c>
      <c r="R72" s="19">
        <v>1</v>
      </c>
      <c r="S72" s="19" t="s">
        <v>1953</v>
      </c>
      <c r="T72" s="19" t="s">
        <v>2084</v>
      </c>
      <c r="U72" s="30" t="s">
        <v>53</v>
      </c>
      <c r="V72" s="19" t="s">
        <v>900</v>
      </c>
      <c r="W72" s="19" t="s">
        <v>1954</v>
      </c>
      <c r="X72" s="19" t="s">
        <v>2072</v>
      </c>
    </row>
    <row r="73" spans="2:24" ht="43.2" x14ac:dyDescent="0.3">
      <c r="B73" s="30">
        <v>69</v>
      </c>
      <c r="C73" s="19">
        <v>2011</v>
      </c>
      <c r="D73" s="19" t="s">
        <v>895</v>
      </c>
      <c r="E73" s="19" t="s">
        <v>936</v>
      </c>
      <c r="F73" s="19" t="s">
        <v>1619</v>
      </c>
      <c r="G73" s="19" t="s">
        <v>484</v>
      </c>
      <c r="H73" s="19" t="s">
        <v>938</v>
      </c>
      <c r="I73" s="19" t="s">
        <v>53</v>
      </c>
      <c r="J73" s="19" t="s">
        <v>2204</v>
      </c>
      <c r="K73" s="19" t="s">
        <v>2132</v>
      </c>
      <c r="L73" s="19" t="s">
        <v>73</v>
      </c>
      <c r="M73" s="19" t="s">
        <v>2622</v>
      </c>
      <c r="N73" s="19" t="s">
        <v>2081</v>
      </c>
      <c r="O73" s="19" t="s">
        <v>2236</v>
      </c>
      <c r="P73" s="19" t="s">
        <v>38</v>
      </c>
      <c r="Q73" s="19" t="s">
        <v>1940</v>
      </c>
      <c r="R73" s="19">
        <v>2</v>
      </c>
      <c r="S73" s="19" t="s">
        <v>40</v>
      </c>
      <c r="T73" s="19" t="s">
        <v>2084</v>
      </c>
      <c r="U73" s="30" t="s">
        <v>53</v>
      </c>
      <c r="V73" s="19" t="s">
        <v>900</v>
      </c>
      <c r="W73" s="19" t="s">
        <v>2071</v>
      </c>
      <c r="X73" s="19" t="s">
        <v>1408</v>
      </c>
    </row>
    <row r="74" spans="2:24" ht="57.6" x14ac:dyDescent="0.3">
      <c r="B74" s="30">
        <v>70</v>
      </c>
      <c r="C74" s="19">
        <v>2012</v>
      </c>
      <c r="D74" s="19" t="s">
        <v>608</v>
      </c>
      <c r="E74" s="19" t="s">
        <v>1037</v>
      </c>
      <c r="F74" s="19" t="s">
        <v>1622</v>
      </c>
      <c r="G74" s="19" t="s">
        <v>483</v>
      </c>
      <c r="H74" s="19" t="s">
        <v>840</v>
      </c>
      <c r="I74" s="19" t="s">
        <v>53</v>
      </c>
      <c r="J74" s="19" t="s">
        <v>2213</v>
      </c>
      <c r="K74" s="19" t="s">
        <v>2132</v>
      </c>
      <c r="L74" s="19" t="s">
        <v>2243</v>
      </c>
      <c r="M74" s="19" t="s">
        <v>2622</v>
      </c>
      <c r="N74" s="19" t="s">
        <v>2080</v>
      </c>
      <c r="O74" s="19" t="s">
        <v>1902</v>
      </c>
      <c r="P74" s="19" t="s">
        <v>38</v>
      </c>
      <c r="Q74" s="19" t="s">
        <v>1970</v>
      </c>
      <c r="R74" s="19">
        <v>10</v>
      </c>
      <c r="S74" s="19" t="s">
        <v>1969</v>
      </c>
      <c r="T74" s="19" t="s">
        <v>2084</v>
      </c>
      <c r="U74" s="30" t="s">
        <v>53</v>
      </c>
      <c r="V74" s="19" t="s">
        <v>897</v>
      </c>
      <c r="W74" s="19" t="s">
        <v>2074</v>
      </c>
      <c r="X74" s="19" t="s">
        <v>2073</v>
      </c>
    </row>
    <row r="75" spans="2:24" ht="28.8" x14ac:dyDescent="0.3">
      <c r="B75" s="30">
        <v>71</v>
      </c>
      <c r="C75" s="19">
        <v>2012</v>
      </c>
      <c r="D75" s="19" t="s">
        <v>1178</v>
      </c>
      <c r="E75" s="19" t="s">
        <v>1177</v>
      </c>
      <c r="F75" s="19" t="s">
        <v>1629</v>
      </c>
      <c r="G75" s="19" t="s">
        <v>484</v>
      </c>
      <c r="H75" s="19" t="s">
        <v>1179</v>
      </c>
      <c r="I75" s="19" t="s">
        <v>1180</v>
      </c>
      <c r="J75" s="19" t="s">
        <v>2218</v>
      </c>
      <c r="K75" s="19" t="s">
        <v>24</v>
      </c>
      <c r="L75" s="19" t="s">
        <v>2146</v>
      </c>
      <c r="M75" s="19" t="s">
        <v>2622</v>
      </c>
      <c r="N75" s="19" t="s">
        <v>2080</v>
      </c>
      <c r="O75" s="19" t="s">
        <v>1868</v>
      </c>
      <c r="P75" s="19" t="s">
        <v>38</v>
      </c>
      <c r="Q75" s="19" t="s">
        <v>2750</v>
      </c>
      <c r="R75" s="19">
        <v>7</v>
      </c>
      <c r="S75" s="19" t="s">
        <v>1948</v>
      </c>
      <c r="T75" s="19" t="s">
        <v>2084</v>
      </c>
      <c r="U75" s="30" t="s">
        <v>53</v>
      </c>
      <c r="V75" s="19" t="s">
        <v>897</v>
      </c>
      <c r="W75" s="19" t="s">
        <v>1974</v>
      </c>
      <c r="X75" s="19" t="s">
        <v>1359</v>
      </c>
    </row>
    <row r="76" spans="2:24" ht="28.8" customHeight="1" x14ac:dyDescent="0.3">
      <c r="B76" s="30">
        <v>72</v>
      </c>
      <c r="C76" s="19">
        <v>2012</v>
      </c>
      <c r="D76" s="19" t="s">
        <v>11</v>
      </c>
      <c r="E76" s="19" t="s">
        <v>978</v>
      </c>
      <c r="F76" s="19" t="s">
        <v>1432</v>
      </c>
      <c r="G76" s="19" t="s">
        <v>484</v>
      </c>
      <c r="H76" s="19" t="s">
        <v>12</v>
      </c>
      <c r="I76" s="19" t="s">
        <v>41</v>
      </c>
      <c r="J76" s="1" t="s">
        <v>2179</v>
      </c>
      <c r="K76" s="19" t="s">
        <v>42</v>
      </c>
      <c r="L76" s="1" t="s">
        <v>74</v>
      </c>
      <c r="M76" s="19" t="s">
        <v>2622</v>
      </c>
      <c r="N76" s="19" t="s">
        <v>2750</v>
      </c>
      <c r="O76" s="19" t="s">
        <v>2750</v>
      </c>
      <c r="P76" s="19" t="s">
        <v>44</v>
      </c>
      <c r="Q76" s="19" t="s">
        <v>45</v>
      </c>
      <c r="R76" s="19">
        <v>8</v>
      </c>
      <c r="S76" s="19" t="s">
        <v>78</v>
      </c>
      <c r="T76" s="19" t="s">
        <v>2084</v>
      </c>
      <c r="U76" s="30" t="s">
        <v>53</v>
      </c>
      <c r="V76" s="19" t="s">
        <v>897</v>
      </c>
      <c r="W76" s="19" t="s">
        <v>46</v>
      </c>
      <c r="X76" s="19"/>
    </row>
    <row r="77" spans="2:24" ht="43.2" x14ac:dyDescent="0.3">
      <c r="B77" s="30">
        <v>73</v>
      </c>
      <c r="C77" s="19">
        <v>2012</v>
      </c>
      <c r="D77" s="19" t="s">
        <v>13</v>
      </c>
      <c r="E77" s="2" t="s">
        <v>58</v>
      </c>
      <c r="F77" s="19" t="s">
        <v>1632</v>
      </c>
      <c r="G77" s="19" t="s">
        <v>484</v>
      </c>
      <c r="H77" s="19" t="s">
        <v>14</v>
      </c>
      <c r="I77" s="19" t="s">
        <v>59</v>
      </c>
      <c r="J77" s="1" t="s">
        <v>2158</v>
      </c>
      <c r="K77" s="19" t="s">
        <v>42</v>
      </c>
      <c r="L77" s="1" t="s">
        <v>54</v>
      </c>
      <c r="M77" s="19" t="s">
        <v>2622</v>
      </c>
      <c r="N77" s="19" t="s">
        <v>2080</v>
      </c>
      <c r="O77" s="19" t="s">
        <v>1868</v>
      </c>
      <c r="P77" s="19" t="s">
        <v>2238</v>
      </c>
      <c r="Q77" s="19" t="s">
        <v>56</v>
      </c>
      <c r="R77" s="19">
        <v>1</v>
      </c>
      <c r="S77" s="19" t="s">
        <v>78</v>
      </c>
      <c r="T77" s="19" t="s">
        <v>2084</v>
      </c>
      <c r="U77" s="30" t="s">
        <v>53</v>
      </c>
      <c r="V77" s="19" t="s">
        <v>897</v>
      </c>
      <c r="W77" s="19" t="s">
        <v>86</v>
      </c>
      <c r="X77" s="19"/>
    </row>
    <row r="78" spans="2:24" ht="57.6" x14ac:dyDescent="0.3">
      <c r="B78" s="30">
        <v>74</v>
      </c>
      <c r="C78" s="19">
        <v>2012</v>
      </c>
      <c r="D78" s="19" t="s">
        <v>1020</v>
      </c>
      <c r="E78" s="19" t="s">
        <v>1019</v>
      </c>
      <c r="F78" s="19" t="s">
        <v>1633</v>
      </c>
      <c r="G78" s="19" t="s">
        <v>483</v>
      </c>
      <c r="H78" s="19" t="s">
        <v>744</v>
      </c>
      <c r="I78" s="19" t="s">
        <v>53</v>
      </c>
      <c r="J78" s="19" t="s">
        <v>2180</v>
      </c>
      <c r="K78" s="19" t="s">
        <v>42</v>
      </c>
      <c r="L78" s="19" t="s">
        <v>1971</v>
      </c>
      <c r="M78" s="19" t="s">
        <v>2622</v>
      </c>
      <c r="N78" s="19" t="s">
        <v>2081</v>
      </c>
      <c r="O78" s="19" t="s">
        <v>2064</v>
      </c>
      <c r="P78" s="19" t="s">
        <v>2231</v>
      </c>
      <c r="Q78" s="19" t="s">
        <v>72</v>
      </c>
      <c r="R78" s="19">
        <v>3</v>
      </c>
      <c r="S78" s="19" t="s">
        <v>1972</v>
      </c>
      <c r="T78" s="19" t="s">
        <v>2084</v>
      </c>
      <c r="U78" s="30" t="s">
        <v>53</v>
      </c>
      <c r="V78" s="19" t="s">
        <v>900</v>
      </c>
      <c r="W78" s="19" t="s">
        <v>1973</v>
      </c>
      <c r="X78" s="19" t="s">
        <v>1022</v>
      </c>
    </row>
    <row r="79" spans="2:24" ht="72" x14ac:dyDescent="0.3">
      <c r="B79" s="30">
        <v>75</v>
      </c>
      <c r="C79" s="19">
        <v>2012</v>
      </c>
      <c r="D79" s="19" t="s">
        <v>2006</v>
      </c>
      <c r="E79" s="2" t="s">
        <v>630</v>
      </c>
      <c r="F79" s="19" t="s">
        <v>1655</v>
      </c>
      <c r="G79" s="19" t="s">
        <v>483</v>
      </c>
      <c r="H79" s="19" t="s">
        <v>631</v>
      </c>
      <c r="I79" s="19" t="s">
        <v>636</v>
      </c>
      <c r="J79" s="19" t="s">
        <v>2181</v>
      </c>
      <c r="K79" s="19" t="s">
        <v>2252</v>
      </c>
      <c r="L79" s="19" t="s">
        <v>1866</v>
      </c>
      <c r="M79" s="19" t="s">
        <v>84</v>
      </c>
      <c r="N79" s="19" t="s">
        <v>2080</v>
      </c>
      <c r="O79" s="19" t="s">
        <v>53</v>
      </c>
      <c r="P79" s="19" t="s">
        <v>2240</v>
      </c>
      <c r="Q79" s="19" t="s">
        <v>1999</v>
      </c>
      <c r="R79" s="19">
        <v>4</v>
      </c>
      <c r="S79" s="19" t="s">
        <v>53</v>
      </c>
      <c r="T79" s="19" t="s">
        <v>2084</v>
      </c>
      <c r="U79" s="30" t="s">
        <v>53</v>
      </c>
      <c r="V79" s="19" t="s">
        <v>897</v>
      </c>
      <c r="W79" s="19" t="s">
        <v>1998</v>
      </c>
      <c r="X79" s="19" t="s">
        <v>2000</v>
      </c>
    </row>
    <row r="80" spans="2:24" ht="57.6" x14ac:dyDescent="0.3">
      <c r="B80" s="30">
        <v>76</v>
      </c>
      <c r="C80" s="19">
        <v>2012</v>
      </c>
      <c r="D80" s="19" t="s">
        <v>2006</v>
      </c>
      <c r="E80" s="2" t="s">
        <v>406</v>
      </c>
      <c r="F80" s="19" t="s">
        <v>1653</v>
      </c>
      <c r="G80" s="19" t="s">
        <v>484</v>
      </c>
      <c r="H80" s="19" t="s">
        <v>407</v>
      </c>
      <c r="I80" s="19" t="s">
        <v>408</v>
      </c>
      <c r="J80" s="19" t="s">
        <v>2181</v>
      </c>
      <c r="K80" s="19" t="s">
        <v>2252</v>
      </c>
      <c r="L80" s="19" t="s">
        <v>1866</v>
      </c>
      <c r="M80" s="19" t="s">
        <v>84</v>
      </c>
      <c r="N80" s="19" t="s">
        <v>2080</v>
      </c>
      <c r="O80" s="19" t="s">
        <v>53</v>
      </c>
      <c r="P80" s="19" t="s">
        <v>2240</v>
      </c>
      <c r="Q80" s="19" t="s">
        <v>1946</v>
      </c>
      <c r="R80" s="19">
        <v>9</v>
      </c>
      <c r="S80" s="19" t="s">
        <v>53</v>
      </c>
      <c r="T80" s="19" t="s">
        <v>2084</v>
      </c>
      <c r="U80" s="30" t="s">
        <v>53</v>
      </c>
      <c r="V80" s="19" t="s">
        <v>900</v>
      </c>
      <c r="W80" s="19" t="s">
        <v>2276</v>
      </c>
      <c r="X80" s="19" t="s">
        <v>409</v>
      </c>
    </row>
    <row r="81" spans="2:24" ht="57.6" x14ac:dyDescent="0.3">
      <c r="B81" s="30">
        <v>77</v>
      </c>
      <c r="C81" s="19">
        <v>2012</v>
      </c>
      <c r="D81" s="19" t="s">
        <v>2006</v>
      </c>
      <c r="E81" s="2" t="s">
        <v>92</v>
      </c>
      <c r="F81" s="19" t="s">
        <v>1654</v>
      </c>
      <c r="G81" s="19" t="s">
        <v>484</v>
      </c>
      <c r="H81" s="19" t="s">
        <v>14</v>
      </c>
      <c r="I81" s="19" t="s">
        <v>93</v>
      </c>
      <c r="J81" s="19" t="s">
        <v>2159</v>
      </c>
      <c r="K81" s="19" t="s">
        <v>1994</v>
      </c>
      <c r="L81" s="19" t="s">
        <v>1866</v>
      </c>
      <c r="M81" s="19" t="s">
        <v>84</v>
      </c>
      <c r="N81" s="19" t="s">
        <v>2080</v>
      </c>
      <c r="O81" s="19" t="s">
        <v>53</v>
      </c>
      <c r="P81" s="19" t="s">
        <v>2240</v>
      </c>
      <c r="Q81" s="19" t="s">
        <v>1995</v>
      </c>
      <c r="R81" s="19">
        <v>5</v>
      </c>
      <c r="S81" s="19" t="s">
        <v>53</v>
      </c>
      <c r="T81" s="19" t="s">
        <v>2084</v>
      </c>
      <c r="U81" s="30" t="s">
        <v>53</v>
      </c>
      <c r="V81" s="19" t="s">
        <v>900</v>
      </c>
      <c r="W81" s="19" t="s">
        <v>1996</v>
      </c>
      <c r="X81" s="19" t="s">
        <v>1997</v>
      </c>
    </row>
    <row r="82" spans="2:24" ht="72" x14ac:dyDescent="0.3">
      <c r="B82" s="30">
        <v>78</v>
      </c>
      <c r="C82" s="19">
        <v>2012</v>
      </c>
      <c r="D82" s="19" t="s">
        <v>2006</v>
      </c>
      <c r="E82" s="2" t="s">
        <v>762</v>
      </c>
      <c r="F82" s="19" t="s">
        <v>1656</v>
      </c>
      <c r="G82" s="19" t="s">
        <v>483</v>
      </c>
      <c r="H82" s="19" t="s">
        <v>763</v>
      </c>
      <c r="I82" s="19" t="s">
        <v>53</v>
      </c>
      <c r="J82" s="19" t="s">
        <v>2181</v>
      </c>
      <c r="K82" s="19" t="s">
        <v>2251</v>
      </c>
      <c r="L82" s="19" t="s">
        <v>1866</v>
      </c>
      <c r="M82" s="19" t="s">
        <v>84</v>
      </c>
      <c r="N82" s="19" t="s">
        <v>2080</v>
      </c>
      <c r="O82" s="19" t="s">
        <v>53</v>
      </c>
      <c r="P82" s="19" t="s">
        <v>2240</v>
      </c>
      <c r="Q82" s="19" t="s">
        <v>1999</v>
      </c>
      <c r="R82" s="19">
        <v>3</v>
      </c>
      <c r="S82" s="19" t="s">
        <v>53</v>
      </c>
      <c r="T82" s="19" t="s">
        <v>2084</v>
      </c>
      <c r="U82" s="30" t="s">
        <v>53</v>
      </c>
      <c r="V82" s="19" t="s">
        <v>897</v>
      </c>
      <c r="W82" s="19" t="s">
        <v>1998</v>
      </c>
      <c r="X82" s="19" t="s">
        <v>2777</v>
      </c>
    </row>
    <row r="83" spans="2:24" ht="43.2" customHeight="1" x14ac:dyDescent="0.3">
      <c r="B83" s="30">
        <v>79</v>
      </c>
      <c r="C83" s="19">
        <v>2012</v>
      </c>
      <c r="D83" s="19" t="s">
        <v>861</v>
      </c>
      <c r="E83" s="19" t="s">
        <v>860</v>
      </c>
      <c r="F83" s="19" t="s">
        <v>1644</v>
      </c>
      <c r="G83" s="19" t="s">
        <v>483</v>
      </c>
      <c r="H83" s="19" t="s">
        <v>862</v>
      </c>
      <c r="I83" s="19" t="s">
        <v>53</v>
      </c>
      <c r="J83" s="19" t="s">
        <v>2182</v>
      </c>
      <c r="K83" s="19" t="s">
        <v>2226</v>
      </c>
      <c r="L83" s="19" t="s">
        <v>2163</v>
      </c>
      <c r="M83" s="19" t="s">
        <v>85</v>
      </c>
      <c r="N83" s="19" t="s">
        <v>53</v>
      </c>
      <c r="O83" s="19" t="s">
        <v>1902</v>
      </c>
      <c r="P83" s="19" t="s">
        <v>38</v>
      </c>
      <c r="Q83" s="19" t="s">
        <v>1983</v>
      </c>
      <c r="R83" s="19">
        <v>6</v>
      </c>
      <c r="S83" s="19" t="s">
        <v>1948</v>
      </c>
      <c r="T83" s="19" t="s">
        <v>2084</v>
      </c>
      <c r="U83" s="30" t="s">
        <v>53</v>
      </c>
      <c r="V83" s="19" t="s">
        <v>900</v>
      </c>
      <c r="W83" s="19" t="s">
        <v>1982</v>
      </c>
      <c r="X83" s="19" t="s">
        <v>863</v>
      </c>
    </row>
    <row r="84" spans="2:24" ht="43.2" x14ac:dyDescent="0.3">
      <c r="B84" s="30">
        <v>80</v>
      </c>
      <c r="C84" s="19">
        <v>2012</v>
      </c>
      <c r="D84" s="19" t="s">
        <v>481</v>
      </c>
      <c r="E84" s="19" t="s">
        <v>479</v>
      </c>
      <c r="F84" s="19" t="s">
        <v>1645</v>
      </c>
      <c r="G84" s="19" t="s">
        <v>484</v>
      </c>
      <c r="H84" s="19" t="s">
        <v>17</v>
      </c>
      <c r="I84" s="19" t="s">
        <v>480</v>
      </c>
      <c r="J84" s="19" t="s">
        <v>1943</v>
      </c>
      <c r="K84" s="19" t="s">
        <v>2226</v>
      </c>
      <c r="L84" s="19" t="s">
        <v>2163</v>
      </c>
      <c r="M84" s="19" t="s">
        <v>85</v>
      </c>
      <c r="N84" s="19" t="s">
        <v>53</v>
      </c>
      <c r="O84" s="19" t="s">
        <v>1984</v>
      </c>
      <c r="P84" s="19" t="s">
        <v>38</v>
      </c>
      <c r="Q84" s="19" t="s">
        <v>1985</v>
      </c>
      <c r="R84" s="19">
        <v>1</v>
      </c>
      <c r="S84" s="19" t="s">
        <v>1948</v>
      </c>
      <c r="T84" s="19" t="s">
        <v>2084</v>
      </c>
      <c r="U84" s="30" t="s">
        <v>53</v>
      </c>
      <c r="V84" s="19" t="s">
        <v>898</v>
      </c>
      <c r="W84" s="19" t="s">
        <v>1986</v>
      </c>
      <c r="X84" s="19" t="s">
        <v>482</v>
      </c>
    </row>
    <row r="85" spans="2:24" ht="43.2" x14ac:dyDescent="0.3">
      <c r="B85" s="30">
        <v>81</v>
      </c>
      <c r="C85" s="19">
        <v>2012</v>
      </c>
      <c r="D85" s="19" t="s">
        <v>481</v>
      </c>
      <c r="E85" s="19" t="s">
        <v>555</v>
      </c>
      <c r="F85" s="19" t="s">
        <v>1646</v>
      </c>
      <c r="G85" s="19" t="s">
        <v>483</v>
      </c>
      <c r="H85" s="19" t="s">
        <v>557</v>
      </c>
      <c r="I85" s="19" t="s">
        <v>556</v>
      </c>
      <c r="J85" s="19" t="s">
        <v>2183</v>
      </c>
      <c r="K85" s="19" t="s">
        <v>42</v>
      </c>
      <c r="L85" s="19" t="s">
        <v>1988</v>
      </c>
      <c r="M85" s="19" t="s">
        <v>85</v>
      </c>
      <c r="N85" s="19" t="s">
        <v>53</v>
      </c>
      <c r="O85" s="19" t="s">
        <v>1902</v>
      </c>
      <c r="P85" s="19" t="s">
        <v>38</v>
      </c>
      <c r="Q85" s="19" t="s">
        <v>1989</v>
      </c>
      <c r="R85" s="19">
        <v>3</v>
      </c>
      <c r="S85" s="19" t="s">
        <v>1990</v>
      </c>
      <c r="T85" s="19" t="s">
        <v>2084</v>
      </c>
      <c r="U85" s="30" t="s">
        <v>53</v>
      </c>
      <c r="V85" s="19" t="s">
        <v>900</v>
      </c>
      <c r="W85" s="19" t="s">
        <v>1991</v>
      </c>
      <c r="X85" s="19" t="s">
        <v>1987</v>
      </c>
    </row>
    <row r="86" spans="2:24" ht="144" x14ac:dyDescent="0.3">
      <c r="B86" s="30">
        <v>82</v>
      </c>
      <c r="C86" s="19">
        <v>2012</v>
      </c>
      <c r="D86" s="19" t="s">
        <v>836</v>
      </c>
      <c r="E86" s="2" t="s">
        <v>2475</v>
      </c>
      <c r="F86" s="19" t="s">
        <v>2476</v>
      </c>
      <c r="G86" s="19" t="s">
        <v>483</v>
      </c>
      <c r="H86" s="19" t="s">
        <v>2456</v>
      </c>
      <c r="I86" s="19" t="s">
        <v>53</v>
      </c>
      <c r="J86" s="19" t="s">
        <v>2158</v>
      </c>
      <c r="K86" s="19" t="s">
        <v>42</v>
      </c>
      <c r="L86" s="19" t="s">
        <v>2746</v>
      </c>
      <c r="M86" s="19" t="s">
        <v>2622</v>
      </c>
      <c r="N86" s="19" t="s">
        <v>2080</v>
      </c>
      <c r="O86" s="19" t="s">
        <v>1868</v>
      </c>
      <c r="P86" s="19" t="s">
        <v>2036</v>
      </c>
      <c r="Q86" s="19" t="s">
        <v>2638</v>
      </c>
      <c r="R86" s="19">
        <v>6</v>
      </c>
      <c r="S86" s="19" t="s">
        <v>2637</v>
      </c>
      <c r="T86" s="30" t="s">
        <v>2084</v>
      </c>
      <c r="U86" s="30" t="s">
        <v>53</v>
      </c>
      <c r="V86" s="19" t="s">
        <v>898</v>
      </c>
      <c r="W86" s="19" t="s">
        <v>2639</v>
      </c>
      <c r="X86" s="19" t="s">
        <v>2477</v>
      </c>
    </row>
    <row r="87" spans="2:24" ht="28.8" x14ac:dyDescent="0.3">
      <c r="B87" s="30">
        <v>83</v>
      </c>
      <c r="C87" s="19">
        <v>2012</v>
      </c>
      <c r="D87" s="19" t="s">
        <v>219</v>
      </c>
      <c r="E87" s="19" t="s">
        <v>218</v>
      </c>
      <c r="F87" s="19" t="s">
        <v>1657</v>
      </c>
      <c r="G87" s="19" t="s">
        <v>484</v>
      </c>
      <c r="H87" s="19" t="s">
        <v>104</v>
      </c>
      <c r="I87" s="19" t="s">
        <v>220</v>
      </c>
      <c r="J87" s="19" t="s">
        <v>2152</v>
      </c>
      <c r="K87" s="19" t="s">
        <v>2227</v>
      </c>
      <c r="L87" s="19" t="s">
        <v>1918</v>
      </c>
      <c r="M87" s="19" t="s">
        <v>85</v>
      </c>
      <c r="N87" s="19" t="s">
        <v>53</v>
      </c>
      <c r="O87" s="19" t="s">
        <v>1868</v>
      </c>
      <c r="P87" s="19" t="s">
        <v>53</v>
      </c>
      <c r="Q87" s="19" t="s">
        <v>2001</v>
      </c>
      <c r="R87" s="19">
        <v>1</v>
      </c>
      <c r="S87" s="19" t="s">
        <v>1919</v>
      </c>
      <c r="T87" s="19" t="s">
        <v>2084</v>
      </c>
      <c r="U87" s="30" t="s">
        <v>53</v>
      </c>
      <c r="V87" s="19" t="s">
        <v>900</v>
      </c>
      <c r="W87" s="19" t="s">
        <v>2002</v>
      </c>
      <c r="X87" s="19" t="s">
        <v>221</v>
      </c>
    </row>
    <row r="88" spans="2:24" ht="43.2" customHeight="1" x14ac:dyDescent="0.3">
      <c r="B88" s="30">
        <v>84</v>
      </c>
      <c r="C88" s="19">
        <v>2012</v>
      </c>
      <c r="D88" s="19" t="s">
        <v>2005</v>
      </c>
      <c r="E88" s="19" t="s">
        <v>402</v>
      </c>
      <c r="F88" s="19" t="s">
        <v>1649</v>
      </c>
      <c r="G88" s="19" t="s">
        <v>483</v>
      </c>
      <c r="H88" s="19" t="s">
        <v>403</v>
      </c>
      <c r="I88" s="19" t="s">
        <v>401</v>
      </c>
      <c r="J88" s="19" t="s">
        <v>2207</v>
      </c>
      <c r="K88" s="19" t="s">
        <v>2132</v>
      </c>
      <c r="L88" s="19" t="s">
        <v>73</v>
      </c>
      <c r="M88" s="19" t="s">
        <v>85</v>
      </c>
      <c r="N88" s="19" t="s">
        <v>53</v>
      </c>
      <c r="O88" s="19" t="s">
        <v>1868</v>
      </c>
      <c r="P88" s="19" t="s">
        <v>1992</v>
      </c>
      <c r="Q88" s="19" t="s">
        <v>1989</v>
      </c>
      <c r="R88" s="19">
        <v>1</v>
      </c>
      <c r="S88" s="19" t="s">
        <v>40</v>
      </c>
      <c r="T88" s="19" t="s">
        <v>2084</v>
      </c>
      <c r="U88" s="30" t="s">
        <v>53</v>
      </c>
      <c r="V88" s="19" t="s">
        <v>900</v>
      </c>
      <c r="W88" s="19" t="s">
        <v>2277</v>
      </c>
      <c r="X88" s="19" t="s">
        <v>1993</v>
      </c>
    </row>
    <row r="89" spans="2:24" ht="72" x14ac:dyDescent="0.3">
      <c r="B89" s="30">
        <v>85</v>
      </c>
      <c r="C89" s="19">
        <v>2012</v>
      </c>
      <c r="D89" s="19" t="s">
        <v>614</v>
      </c>
      <c r="E89" s="19" t="s">
        <v>613</v>
      </c>
      <c r="F89" s="19" t="s">
        <v>1665</v>
      </c>
      <c r="G89" s="19" t="s">
        <v>483</v>
      </c>
      <c r="H89" s="19" t="s">
        <v>615</v>
      </c>
      <c r="I89" s="19" t="s">
        <v>53</v>
      </c>
      <c r="J89" s="19" t="s">
        <v>2004</v>
      </c>
      <c r="K89" s="19" t="s">
        <v>1886</v>
      </c>
      <c r="L89" s="19" t="s">
        <v>1866</v>
      </c>
      <c r="M89" s="19" t="s">
        <v>84</v>
      </c>
      <c r="N89" s="19" t="s">
        <v>2081</v>
      </c>
      <c r="O89" s="19" t="s">
        <v>53</v>
      </c>
      <c r="P89" s="19" t="s">
        <v>38</v>
      </c>
      <c r="Q89" s="19" t="s">
        <v>2015</v>
      </c>
      <c r="R89" s="19">
        <v>1</v>
      </c>
      <c r="S89" s="19" t="s">
        <v>53</v>
      </c>
      <c r="T89" s="19" t="s">
        <v>2729</v>
      </c>
      <c r="U89" s="30" t="s">
        <v>2732</v>
      </c>
      <c r="V89" s="19" t="s">
        <v>897</v>
      </c>
      <c r="W89" s="19" t="s">
        <v>2088</v>
      </c>
      <c r="X89" s="19"/>
    </row>
    <row r="90" spans="2:24" ht="57.6" x14ac:dyDescent="0.3">
      <c r="B90" s="30">
        <v>86</v>
      </c>
      <c r="C90" s="19">
        <v>2012</v>
      </c>
      <c r="D90" s="19" t="s">
        <v>2479</v>
      </c>
      <c r="E90" s="19" t="s">
        <v>2478</v>
      </c>
      <c r="F90" s="19" t="s">
        <v>2480</v>
      </c>
      <c r="G90" s="19" t="s">
        <v>483</v>
      </c>
      <c r="H90" s="19" t="s">
        <v>2456</v>
      </c>
      <c r="I90" s="19" t="s">
        <v>53</v>
      </c>
      <c r="J90" s="19" t="s">
        <v>2641</v>
      </c>
      <c r="K90" s="19" t="s">
        <v>42</v>
      </c>
      <c r="L90" s="19" t="s">
        <v>2747</v>
      </c>
      <c r="M90" s="19" t="s">
        <v>85</v>
      </c>
      <c r="N90" s="19" t="s">
        <v>53</v>
      </c>
      <c r="O90" s="19" t="s">
        <v>1902</v>
      </c>
      <c r="P90" s="19" t="s">
        <v>38</v>
      </c>
      <c r="Q90" s="19" t="s">
        <v>2643</v>
      </c>
      <c r="R90" s="19" t="s">
        <v>2640</v>
      </c>
      <c r="S90" s="19" t="s">
        <v>345</v>
      </c>
      <c r="T90" s="30" t="s">
        <v>2084</v>
      </c>
      <c r="U90" s="30" t="s">
        <v>53</v>
      </c>
      <c r="V90" s="19" t="s">
        <v>900</v>
      </c>
      <c r="W90" s="19" t="s">
        <v>2644</v>
      </c>
      <c r="X90" s="19" t="s">
        <v>2481</v>
      </c>
    </row>
    <row r="91" spans="2:24" ht="43.2" x14ac:dyDescent="0.3">
      <c r="B91" s="30">
        <v>87</v>
      </c>
      <c r="C91" s="19">
        <v>2012</v>
      </c>
      <c r="D91" s="19" t="s">
        <v>462</v>
      </c>
      <c r="E91" s="19" t="s">
        <v>461</v>
      </c>
      <c r="F91" s="19" t="s">
        <v>1667</v>
      </c>
      <c r="G91" s="19" t="s">
        <v>484</v>
      </c>
      <c r="H91" s="19" t="s">
        <v>329</v>
      </c>
      <c r="I91" s="19" t="s">
        <v>463</v>
      </c>
      <c r="J91" s="19" t="s">
        <v>2178</v>
      </c>
      <c r="K91" s="19" t="s">
        <v>2132</v>
      </c>
      <c r="L91" s="19" t="s">
        <v>2241</v>
      </c>
      <c r="M91" s="19" t="s">
        <v>2622</v>
      </c>
      <c r="N91" s="19" t="s">
        <v>2080</v>
      </c>
      <c r="O91" s="19" t="s">
        <v>1902</v>
      </c>
      <c r="P91" s="19" t="s">
        <v>38</v>
      </c>
      <c r="Q91" s="19" t="s">
        <v>1952</v>
      </c>
      <c r="R91" s="19">
        <v>1</v>
      </c>
      <c r="S91" s="19" t="s">
        <v>345</v>
      </c>
      <c r="T91" s="19" t="s">
        <v>2084</v>
      </c>
      <c r="U91" s="30" t="s">
        <v>53</v>
      </c>
      <c r="V91" s="19" t="s">
        <v>900</v>
      </c>
      <c r="W91" s="19" t="s">
        <v>2003</v>
      </c>
      <c r="X91" s="19" t="s">
        <v>464</v>
      </c>
    </row>
    <row r="92" spans="2:24" ht="43.2" x14ac:dyDescent="0.3">
      <c r="B92" s="30">
        <v>88</v>
      </c>
      <c r="C92" s="19">
        <v>2013</v>
      </c>
      <c r="D92" s="19" t="s">
        <v>728</v>
      </c>
      <c r="E92" s="19" t="s">
        <v>727</v>
      </c>
      <c r="F92" s="19" t="s">
        <v>1677</v>
      </c>
      <c r="G92" s="19" t="s">
        <v>484</v>
      </c>
      <c r="H92" s="19" t="s">
        <v>357</v>
      </c>
      <c r="I92" s="19" t="s">
        <v>729</v>
      </c>
      <c r="J92" s="19" t="s">
        <v>2009</v>
      </c>
      <c r="K92" s="19" t="s">
        <v>42</v>
      </c>
      <c r="L92" s="19" t="s">
        <v>1918</v>
      </c>
      <c r="M92" s="19" t="s">
        <v>85</v>
      </c>
      <c r="N92" s="19" t="s">
        <v>53</v>
      </c>
      <c r="O92" s="19" t="s">
        <v>25</v>
      </c>
      <c r="P92" s="19" t="s">
        <v>38</v>
      </c>
      <c r="Q92" s="19" t="s">
        <v>2010</v>
      </c>
      <c r="R92" s="19">
        <v>1</v>
      </c>
      <c r="S92" s="19" t="s">
        <v>40</v>
      </c>
      <c r="T92" s="19" t="s">
        <v>2729</v>
      </c>
      <c r="U92" s="30" t="s">
        <v>2733</v>
      </c>
      <c r="V92" s="19" t="s">
        <v>900</v>
      </c>
      <c r="W92" s="19" t="s">
        <v>2089</v>
      </c>
      <c r="X92" s="19" t="s">
        <v>1410</v>
      </c>
    </row>
    <row r="93" spans="2:24" ht="43.2" x14ac:dyDescent="0.3">
      <c r="B93" s="30">
        <v>89</v>
      </c>
      <c r="C93" s="19">
        <v>2013</v>
      </c>
      <c r="D93" s="19" t="s">
        <v>369</v>
      </c>
      <c r="E93" s="19" t="s">
        <v>370</v>
      </c>
      <c r="F93" s="19" t="s">
        <v>1681</v>
      </c>
      <c r="G93" s="19" t="s">
        <v>484</v>
      </c>
      <c r="H93" s="19" t="s">
        <v>110</v>
      </c>
      <c r="I93" s="19" t="s">
        <v>371</v>
      </c>
      <c r="J93" s="19" t="s">
        <v>2184</v>
      </c>
      <c r="K93" s="19" t="s">
        <v>24</v>
      </c>
      <c r="L93" s="19" t="s">
        <v>2617</v>
      </c>
      <c r="M93" s="19" t="s">
        <v>85</v>
      </c>
      <c r="N93" s="19" t="s">
        <v>53</v>
      </c>
      <c r="O93" s="19" t="s">
        <v>25</v>
      </c>
      <c r="P93" s="19" t="s">
        <v>2012</v>
      </c>
      <c r="Q93" s="19" t="s">
        <v>53</v>
      </c>
      <c r="R93" s="19">
        <v>3</v>
      </c>
      <c r="S93" s="19" t="s">
        <v>1948</v>
      </c>
      <c r="T93" s="19" t="s">
        <v>2084</v>
      </c>
      <c r="U93" s="30" t="s">
        <v>53</v>
      </c>
      <c r="V93" s="19" t="s">
        <v>900</v>
      </c>
      <c r="W93" s="19" t="s">
        <v>2278</v>
      </c>
      <c r="X93" s="19" t="s">
        <v>2011</v>
      </c>
    </row>
    <row r="94" spans="2:24" ht="43.2" x14ac:dyDescent="0.3">
      <c r="B94" s="30">
        <v>90</v>
      </c>
      <c r="C94" s="19">
        <v>2013</v>
      </c>
      <c r="D94" s="19" t="s">
        <v>996</v>
      </c>
      <c r="E94" s="19" t="s">
        <v>997</v>
      </c>
      <c r="F94" s="19" t="s">
        <v>1685</v>
      </c>
      <c r="G94" s="19" t="s">
        <v>484</v>
      </c>
      <c r="H94" s="19" t="s">
        <v>849</v>
      </c>
      <c r="I94" s="19" t="s">
        <v>848</v>
      </c>
      <c r="J94" s="1" t="s">
        <v>2158</v>
      </c>
      <c r="K94" s="19" t="s">
        <v>42</v>
      </c>
      <c r="L94" s="1" t="s">
        <v>74</v>
      </c>
      <c r="M94" s="19" t="s">
        <v>85</v>
      </c>
      <c r="N94" s="19" t="s">
        <v>53</v>
      </c>
      <c r="O94" s="19" t="s">
        <v>1902</v>
      </c>
      <c r="P94" s="19" t="s">
        <v>44</v>
      </c>
      <c r="Q94" s="19" t="s">
        <v>1989</v>
      </c>
      <c r="R94" s="19">
        <v>2</v>
      </c>
      <c r="S94" s="19" t="s">
        <v>2060</v>
      </c>
      <c r="T94" s="19" t="s">
        <v>2084</v>
      </c>
      <c r="U94" s="30" t="s">
        <v>53</v>
      </c>
      <c r="V94" s="19" t="s">
        <v>900</v>
      </c>
      <c r="W94" s="19" t="s">
        <v>2058</v>
      </c>
      <c r="X94" s="19" t="s">
        <v>949</v>
      </c>
    </row>
    <row r="95" spans="2:24" ht="57.6" x14ac:dyDescent="0.3">
      <c r="B95" s="30">
        <v>91</v>
      </c>
      <c r="C95" s="19">
        <v>2013</v>
      </c>
      <c r="D95" s="19" t="s">
        <v>13</v>
      </c>
      <c r="E95" s="19" t="s">
        <v>1016</v>
      </c>
      <c r="F95" s="19" t="s">
        <v>1686</v>
      </c>
      <c r="G95" s="19" t="s">
        <v>483</v>
      </c>
      <c r="H95" s="19" t="s">
        <v>1017</v>
      </c>
      <c r="I95" s="19" t="s">
        <v>53</v>
      </c>
      <c r="J95" s="19" t="s">
        <v>2185</v>
      </c>
      <c r="K95" s="19" t="s">
        <v>2219</v>
      </c>
      <c r="L95" s="19" t="s">
        <v>74</v>
      </c>
      <c r="M95" s="19" t="s">
        <v>2622</v>
      </c>
      <c r="N95" s="19" t="s">
        <v>2082</v>
      </c>
      <c r="O95" s="19" t="s">
        <v>2064</v>
      </c>
      <c r="P95" s="19" t="s">
        <v>2232</v>
      </c>
      <c r="Q95" s="19" t="s">
        <v>1919</v>
      </c>
      <c r="R95" s="19" t="s">
        <v>2065</v>
      </c>
      <c r="S95" s="19" t="s">
        <v>2066</v>
      </c>
      <c r="T95" s="19" t="s">
        <v>2084</v>
      </c>
      <c r="U95" s="30" t="s">
        <v>53</v>
      </c>
      <c r="V95" s="19" t="s">
        <v>900</v>
      </c>
      <c r="W95" s="19" t="s">
        <v>2067</v>
      </c>
      <c r="X95" s="19" t="s">
        <v>1018</v>
      </c>
    </row>
    <row r="96" spans="2:24" ht="100.8" x14ac:dyDescent="0.3">
      <c r="B96" s="30">
        <v>92</v>
      </c>
      <c r="C96" s="19">
        <v>2013</v>
      </c>
      <c r="D96" s="19" t="s">
        <v>983</v>
      </c>
      <c r="E96" s="19" t="s">
        <v>982</v>
      </c>
      <c r="F96" s="19" t="s">
        <v>1687</v>
      </c>
      <c r="G96" s="19" t="s">
        <v>484</v>
      </c>
      <c r="H96" s="19" t="s">
        <v>984</v>
      </c>
      <c r="I96" s="19" t="s">
        <v>985</v>
      </c>
      <c r="J96" s="19" t="s">
        <v>2004</v>
      </c>
      <c r="K96" s="19" t="s">
        <v>42</v>
      </c>
      <c r="L96" s="19" t="s">
        <v>74</v>
      </c>
      <c r="M96" s="19" t="s">
        <v>85</v>
      </c>
      <c r="N96" s="19" t="s">
        <v>53</v>
      </c>
      <c r="O96" s="19" t="s">
        <v>25</v>
      </c>
      <c r="P96" s="19" t="s">
        <v>2607</v>
      </c>
      <c r="Q96" s="19" t="s">
        <v>1919</v>
      </c>
      <c r="R96" s="19" t="s">
        <v>2068</v>
      </c>
      <c r="S96" s="19" t="s">
        <v>2069</v>
      </c>
      <c r="T96" s="19" t="s">
        <v>2084</v>
      </c>
      <c r="U96" s="30" t="s">
        <v>53</v>
      </c>
      <c r="V96" s="19" t="s">
        <v>898</v>
      </c>
      <c r="W96" s="19" t="s">
        <v>2070</v>
      </c>
      <c r="X96" s="19" t="s">
        <v>986</v>
      </c>
    </row>
    <row r="97" spans="2:24" ht="72" x14ac:dyDescent="0.3">
      <c r="B97" s="30">
        <v>93</v>
      </c>
      <c r="C97" s="19">
        <v>2013</v>
      </c>
      <c r="D97" s="19" t="s">
        <v>2006</v>
      </c>
      <c r="E97" s="19" t="s">
        <v>761</v>
      </c>
      <c r="F97" s="19" t="s">
        <v>1699</v>
      </c>
      <c r="G97" s="19" t="s">
        <v>483</v>
      </c>
      <c r="H97" s="19" t="s">
        <v>765</v>
      </c>
      <c r="I97" s="19" t="s">
        <v>53</v>
      </c>
      <c r="J97" s="19" t="s">
        <v>2181</v>
      </c>
      <c r="K97" s="19" t="s">
        <v>2251</v>
      </c>
      <c r="L97" s="19" t="s">
        <v>1866</v>
      </c>
      <c r="M97" s="19" t="s">
        <v>84</v>
      </c>
      <c r="N97" s="19" t="s">
        <v>2080</v>
      </c>
      <c r="O97" s="19" t="s">
        <v>53</v>
      </c>
      <c r="P97" s="19" t="s">
        <v>2165</v>
      </c>
      <c r="Q97" s="19" t="s">
        <v>2166</v>
      </c>
      <c r="R97" s="19">
        <v>5</v>
      </c>
      <c r="S97" s="19" t="s">
        <v>53</v>
      </c>
      <c r="T97" s="19" t="s">
        <v>2084</v>
      </c>
      <c r="U97" s="30" t="s">
        <v>53</v>
      </c>
      <c r="V97" s="19" t="s">
        <v>900</v>
      </c>
      <c r="W97" s="19" t="s">
        <v>2167</v>
      </c>
    </row>
    <row r="98" spans="2:24" ht="43.2" x14ac:dyDescent="0.3">
      <c r="B98" s="30">
        <v>94</v>
      </c>
      <c r="C98" s="19">
        <v>2013</v>
      </c>
      <c r="D98" s="19" t="s">
        <v>2006</v>
      </c>
      <c r="E98" s="2" t="s">
        <v>392</v>
      </c>
      <c r="F98" s="19" t="s">
        <v>1697</v>
      </c>
      <c r="G98" s="19" t="s">
        <v>484</v>
      </c>
      <c r="H98" s="19" t="s">
        <v>12</v>
      </c>
      <c r="I98" s="19" t="s">
        <v>393</v>
      </c>
      <c r="J98" s="19" t="s">
        <v>2159</v>
      </c>
      <c r="K98" s="19" t="s">
        <v>2251</v>
      </c>
      <c r="L98" s="19" t="s">
        <v>1866</v>
      </c>
      <c r="M98" s="19" t="s">
        <v>84</v>
      </c>
      <c r="N98" s="19" t="s">
        <v>2080</v>
      </c>
      <c r="O98" s="19" t="s">
        <v>53</v>
      </c>
      <c r="P98" s="19" t="s">
        <v>2240</v>
      </c>
      <c r="Q98" s="19" t="s">
        <v>1946</v>
      </c>
      <c r="R98" s="19">
        <v>9</v>
      </c>
      <c r="S98" s="19" t="s">
        <v>53</v>
      </c>
      <c r="T98" s="19" t="s">
        <v>2084</v>
      </c>
      <c r="U98" s="30" t="s">
        <v>53</v>
      </c>
      <c r="V98" s="19" t="s">
        <v>900</v>
      </c>
      <c r="W98" s="19" t="s">
        <v>2075</v>
      </c>
      <c r="X98" s="19" t="s">
        <v>2076</v>
      </c>
    </row>
    <row r="99" spans="2:24" ht="72" x14ac:dyDescent="0.3">
      <c r="B99" s="30">
        <v>95</v>
      </c>
      <c r="C99" s="19">
        <v>2013</v>
      </c>
      <c r="D99" s="19" t="s">
        <v>250</v>
      </c>
      <c r="E99" s="19" t="s">
        <v>265</v>
      </c>
      <c r="F99" s="19" t="s">
        <v>1700</v>
      </c>
      <c r="G99" s="19" t="s">
        <v>484</v>
      </c>
      <c r="H99" s="19" t="s">
        <v>119</v>
      </c>
      <c r="I99" s="19" t="s">
        <v>266</v>
      </c>
      <c r="J99" s="19" t="s">
        <v>2158</v>
      </c>
      <c r="K99" s="19" t="s">
        <v>42</v>
      </c>
      <c r="L99" s="19" t="s">
        <v>2748</v>
      </c>
      <c r="M99" s="19" t="s">
        <v>2622</v>
      </c>
      <c r="N99" s="19" t="s">
        <v>2080</v>
      </c>
      <c r="O99" s="19" t="s">
        <v>1868</v>
      </c>
      <c r="P99" s="19" t="s">
        <v>2233</v>
      </c>
      <c r="Q99" s="19" t="s">
        <v>2016</v>
      </c>
      <c r="R99" s="19" t="s">
        <v>2014</v>
      </c>
      <c r="S99" s="19" t="s">
        <v>2013</v>
      </c>
      <c r="T99" s="19" t="s">
        <v>2084</v>
      </c>
      <c r="U99" s="30" t="s">
        <v>53</v>
      </c>
      <c r="V99" s="19" t="s">
        <v>900</v>
      </c>
      <c r="W99" s="19" t="s">
        <v>2279</v>
      </c>
      <c r="X99" s="19"/>
    </row>
    <row r="100" spans="2:24" ht="57.6" x14ac:dyDescent="0.3">
      <c r="B100" s="30">
        <v>96</v>
      </c>
      <c r="C100" s="19">
        <v>2013</v>
      </c>
      <c r="D100" s="19" t="s">
        <v>250</v>
      </c>
      <c r="E100" s="19" t="s">
        <v>252</v>
      </c>
      <c r="F100" s="19" t="s">
        <v>1701</v>
      </c>
      <c r="G100" s="19" t="s">
        <v>484</v>
      </c>
      <c r="H100" s="19" t="s">
        <v>14</v>
      </c>
      <c r="I100" s="19" t="s">
        <v>251</v>
      </c>
      <c r="J100" s="19" t="s">
        <v>2158</v>
      </c>
      <c r="K100" s="19" t="s">
        <v>42</v>
      </c>
      <c r="L100" s="19" t="s">
        <v>2749</v>
      </c>
      <c r="M100" s="19" t="s">
        <v>2622</v>
      </c>
      <c r="N100" s="19" t="s">
        <v>2080</v>
      </c>
      <c r="O100" s="19" t="s">
        <v>1868</v>
      </c>
      <c r="P100" s="19" t="s">
        <v>2036</v>
      </c>
      <c r="Q100" s="19" t="s">
        <v>2016</v>
      </c>
      <c r="R100" s="19">
        <v>6</v>
      </c>
      <c r="S100" s="19" t="s">
        <v>2017</v>
      </c>
      <c r="T100" s="19" t="s">
        <v>2084</v>
      </c>
      <c r="U100" s="30" t="s">
        <v>53</v>
      </c>
      <c r="V100" s="19" t="s">
        <v>900</v>
      </c>
      <c r="W100" s="19" t="s">
        <v>2280</v>
      </c>
      <c r="X100" s="19"/>
    </row>
    <row r="101" spans="2:24" ht="28.8" x14ac:dyDescent="0.3">
      <c r="B101" s="30">
        <v>97</v>
      </c>
      <c r="C101" s="19">
        <v>2013</v>
      </c>
      <c r="D101" s="19" t="s">
        <v>312</v>
      </c>
      <c r="E101" s="19" t="s">
        <v>311</v>
      </c>
      <c r="F101" s="19" t="s">
        <v>1705</v>
      </c>
      <c r="G101" s="19" t="s">
        <v>484</v>
      </c>
      <c r="H101" s="19" t="s">
        <v>110</v>
      </c>
      <c r="I101" s="19" t="s">
        <v>313</v>
      </c>
      <c r="J101" s="19" t="s">
        <v>2208</v>
      </c>
      <c r="K101" s="19" t="s">
        <v>2228</v>
      </c>
      <c r="L101" s="19" t="s">
        <v>2244</v>
      </c>
      <c r="M101" s="19" t="s">
        <v>85</v>
      </c>
      <c r="N101" s="19" t="s">
        <v>53</v>
      </c>
      <c r="O101" s="19" t="s">
        <v>25</v>
      </c>
      <c r="P101" s="19" t="s">
        <v>38</v>
      </c>
      <c r="Q101" s="19" t="s">
        <v>2018</v>
      </c>
      <c r="R101" s="19">
        <v>4</v>
      </c>
      <c r="S101" s="19" t="s">
        <v>2019</v>
      </c>
      <c r="T101" s="19" t="s">
        <v>2084</v>
      </c>
      <c r="U101" s="30" t="s">
        <v>53</v>
      </c>
      <c r="V101" s="19" t="s">
        <v>900</v>
      </c>
      <c r="W101" s="19" t="s">
        <v>2020</v>
      </c>
      <c r="X101" s="19" t="s">
        <v>2077</v>
      </c>
    </row>
    <row r="102" spans="2:24" ht="43.2" x14ac:dyDescent="0.3">
      <c r="B102" s="30">
        <v>98</v>
      </c>
      <c r="C102" s="19">
        <v>2013</v>
      </c>
      <c r="D102" s="19" t="s">
        <v>312</v>
      </c>
      <c r="E102" s="19" t="s">
        <v>745</v>
      </c>
      <c r="F102" s="19" t="s">
        <v>1704</v>
      </c>
      <c r="G102" s="19" t="s">
        <v>483</v>
      </c>
      <c r="H102" s="19" t="s">
        <v>746</v>
      </c>
      <c r="I102" s="19" t="s">
        <v>53</v>
      </c>
      <c r="J102" s="19" t="s">
        <v>2186</v>
      </c>
      <c r="K102" s="19" t="s">
        <v>2228</v>
      </c>
      <c r="L102" s="19" t="s">
        <v>2244</v>
      </c>
      <c r="M102" s="19" t="s">
        <v>85</v>
      </c>
      <c r="N102" s="19" t="s">
        <v>53</v>
      </c>
      <c r="O102" s="19" t="s">
        <v>25</v>
      </c>
      <c r="P102" s="19" t="s">
        <v>38</v>
      </c>
      <c r="Q102" s="19" t="s">
        <v>2018</v>
      </c>
      <c r="R102" s="19">
        <v>4</v>
      </c>
      <c r="S102" s="19" t="s">
        <v>2019</v>
      </c>
      <c r="T102" s="19" t="s">
        <v>2084</v>
      </c>
      <c r="U102" s="30" t="s">
        <v>53</v>
      </c>
      <c r="V102" s="19" t="s">
        <v>900</v>
      </c>
      <c r="W102" s="19" t="s">
        <v>2020</v>
      </c>
      <c r="X102" s="19" t="s">
        <v>747</v>
      </c>
    </row>
    <row r="103" spans="2:24" ht="43.2" x14ac:dyDescent="0.3">
      <c r="B103" s="30">
        <v>99</v>
      </c>
      <c r="C103" s="19">
        <v>2013</v>
      </c>
      <c r="D103" s="19" t="s">
        <v>569</v>
      </c>
      <c r="E103" s="19" t="s">
        <v>568</v>
      </c>
      <c r="F103" s="19" t="s">
        <v>1707</v>
      </c>
      <c r="G103" s="19" t="s">
        <v>483</v>
      </c>
      <c r="H103" s="19" t="s">
        <v>570</v>
      </c>
      <c r="I103" s="19" t="s">
        <v>53</v>
      </c>
      <c r="J103" s="19" t="s">
        <v>2186</v>
      </c>
      <c r="K103" s="19" t="s">
        <v>24</v>
      </c>
      <c r="L103" s="19" t="s">
        <v>2021</v>
      </c>
      <c r="M103" s="19" t="s">
        <v>84</v>
      </c>
      <c r="N103" s="19" t="s">
        <v>2080</v>
      </c>
      <c r="O103" s="19" t="s">
        <v>53</v>
      </c>
      <c r="P103" s="19" t="s">
        <v>2022</v>
      </c>
      <c r="Q103" s="19" t="s">
        <v>2750</v>
      </c>
      <c r="R103" s="19">
        <v>8</v>
      </c>
      <c r="S103" s="19" t="s">
        <v>2019</v>
      </c>
      <c r="T103" s="19" t="s">
        <v>2084</v>
      </c>
      <c r="U103" s="30" t="s">
        <v>53</v>
      </c>
      <c r="V103" s="19" t="s">
        <v>900</v>
      </c>
      <c r="W103" s="19" t="s">
        <v>2023</v>
      </c>
      <c r="X103" s="19"/>
    </row>
    <row r="104" spans="2:24" ht="28.8" x14ac:dyDescent="0.3">
      <c r="B104" s="30">
        <v>100</v>
      </c>
      <c r="C104" s="19">
        <v>2013</v>
      </c>
      <c r="D104" s="19" t="s">
        <v>1300</v>
      </c>
      <c r="E104" s="19" t="s">
        <v>1299</v>
      </c>
      <c r="F104" s="19" t="s">
        <v>1708</v>
      </c>
      <c r="G104" s="19" t="s">
        <v>484</v>
      </c>
      <c r="H104" s="19" t="s">
        <v>327</v>
      </c>
      <c r="I104" s="14" t="s">
        <v>1301</v>
      </c>
      <c r="J104" s="19" t="s">
        <v>2051</v>
      </c>
      <c r="K104" s="19" t="s">
        <v>2220</v>
      </c>
      <c r="L104" s="19" t="s">
        <v>1892</v>
      </c>
      <c r="M104" s="19" t="s">
        <v>84</v>
      </c>
      <c r="N104" s="19" t="s">
        <v>2080</v>
      </c>
      <c r="O104" s="19" t="s">
        <v>53</v>
      </c>
      <c r="P104" s="19" t="s">
        <v>2024</v>
      </c>
      <c r="Q104" s="19" t="s">
        <v>1897</v>
      </c>
      <c r="R104" s="19">
        <v>3</v>
      </c>
      <c r="S104" s="19" t="s">
        <v>53</v>
      </c>
      <c r="T104" s="19" t="s">
        <v>2084</v>
      </c>
      <c r="U104" s="30" t="s">
        <v>53</v>
      </c>
      <c r="V104" s="19" t="s">
        <v>2778</v>
      </c>
      <c r="W104" s="19" t="s">
        <v>2078</v>
      </c>
    </row>
    <row r="105" spans="2:24" ht="57.6" x14ac:dyDescent="0.3">
      <c r="B105" s="30">
        <v>101</v>
      </c>
      <c r="C105" s="19">
        <v>2013</v>
      </c>
      <c r="D105" s="19" t="s">
        <v>2317</v>
      </c>
      <c r="E105" s="19" t="s">
        <v>2318</v>
      </c>
      <c r="F105" s="19" t="s">
        <v>2316</v>
      </c>
      <c r="G105" s="19" t="s">
        <v>484</v>
      </c>
      <c r="H105" s="19" t="s">
        <v>329</v>
      </c>
      <c r="I105" s="19" t="s">
        <v>2319</v>
      </c>
      <c r="J105" s="19" t="s">
        <v>2204</v>
      </c>
      <c r="K105" s="19" t="s">
        <v>2132</v>
      </c>
      <c r="L105" s="19" t="s">
        <v>73</v>
      </c>
      <c r="M105" s="19" t="s">
        <v>2622</v>
      </c>
      <c r="N105" s="19" t="s">
        <v>2646</v>
      </c>
      <c r="O105" s="19" t="s">
        <v>2236</v>
      </c>
      <c r="P105" s="19" t="s">
        <v>38</v>
      </c>
      <c r="Q105" s="19" t="s">
        <v>1940</v>
      </c>
      <c r="R105" s="19">
        <v>3</v>
      </c>
      <c r="S105" s="19" t="s">
        <v>40</v>
      </c>
      <c r="T105" s="19" t="s">
        <v>2084</v>
      </c>
      <c r="U105" s="30" t="s">
        <v>53</v>
      </c>
      <c r="V105" s="19" t="s">
        <v>900</v>
      </c>
      <c r="W105" s="19" t="s">
        <v>2647</v>
      </c>
      <c r="X105" s="19" t="s">
        <v>2648</v>
      </c>
    </row>
    <row r="106" spans="2:24" ht="28.8" customHeight="1" x14ac:dyDescent="0.3">
      <c r="B106" s="30">
        <v>102</v>
      </c>
      <c r="C106" s="19">
        <v>2014</v>
      </c>
      <c r="D106" s="19" t="s">
        <v>540</v>
      </c>
      <c r="E106" s="19" t="s">
        <v>539</v>
      </c>
      <c r="F106" s="19" t="s">
        <v>1715</v>
      </c>
      <c r="G106" s="19" t="s">
        <v>484</v>
      </c>
      <c r="H106" s="19" t="s">
        <v>541</v>
      </c>
      <c r="I106" s="19" t="s">
        <v>542</v>
      </c>
      <c r="J106" s="19" t="s">
        <v>2137</v>
      </c>
      <c r="K106" s="19" t="s">
        <v>2217</v>
      </c>
      <c r="L106" s="19" t="s">
        <v>2163</v>
      </c>
      <c r="M106" s="19" t="s">
        <v>85</v>
      </c>
      <c r="N106" s="19" t="s">
        <v>53</v>
      </c>
      <c r="O106" s="19" t="s">
        <v>1902</v>
      </c>
      <c r="P106" s="19" t="s">
        <v>38</v>
      </c>
      <c r="Q106" s="19" t="s">
        <v>2135</v>
      </c>
      <c r="R106" s="19">
        <v>3</v>
      </c>
      <c r="S106" s="19" t="s">
        <v>2136</v>
      </c>
      <c r="T106" s="19" t="s">
        <v>2726</v>
      </c>
      <c r="U106" s="30" t="s">
        <v>2116</v>
      </c>
      <c r="V106" s="19" t="s">
        <v>897</v>
      </c>
      <c r="W106" s="19" t="s">
        <v>2138</v>
      </c>
      <c r="X106" s="19" t="s">
        <v>1411</v>
      </c>
    </row>
    <row r="107" spans="2:24" ht="28.8" x14ac:dyDescent="0.3">
      <c r="B107" s="30">
        <v>103</v>
      </c>
      <c r="C107" s="19">
        <v>2014</v>
      </c>
      <c r="D107" s="19" t="s">
        <v>711</v>
      </c>
      <c r="E107" s="19" t="s">
        <v>710</v>
      </c>
      <c r="F107" s="19" t="s">
        <v>1722</v>
      </c>
      <c r="G107" s="19" t="s">
        <v>484</v>
      </c>
      <c r="H107" s="19" t="s">
        <v>1008</v>
      </c>
      <c r="I107" s="19" t="s">
        <v>712</v>
      </c>
      <c r="J107" s="19" t="s">
        <v>2187</v>
      </c>
      <c r="K107" s="19" t="s">
        <v>2221</v>
      </c>
      <c r="L107" s="19" t="s">
        <v>2025</v>
      </c>
      <c r="M107" s="19" t="s">
        <v>85</v>
      </c>
      <c r="N107" s="19" t="s">
        <v>53</v>
      </c>
      <c r="O107" s="19" t="s">
        <v>1867</v>
      </c>
      <c r="P107" s="19" t="s">
        <v>2036</v>
      </c>
      <c r="Q107" s="19" t="s">
        <v>2026</v>
      </c>
      <c r="R107" s="19">
        <v>3</v>
      </c>
      <c r="S107" s="19" t="s">
        <v>2019</v>
      </c>
      <c r="T107" s="19" t="s">
        <v>2084</v>
      </c>
      <c r="U107" s="30" t="s">
        <v>53</v>
      </c>
      <c r="V107" s="19" t="s">
        <v>900</v>
      </c>
      <c r="W107" s="19" t="s">
        <v>2027</v>
      </c>
    </row>
    <row r="108" spans="2:24" ht="43.2" x14ac:dyDescent="0.3">
      <c r="B108" s="30">
        <v>104</v>
      </c>
      <c r="C108" s="19">
        <v>2014</v>
      </c>
      <c r="D108" s="19" t="s">
        <v>1011</v>
      </c>
      <c r="E108" s="19" t="s">
        <v>1010</v>
      </c>
      <c r="F108" s="19" t="s">
        <v>1723</v>
      </c>
      <c r="G108" s="19" t="s">
        <v>483</v>
      </c>
      <c r="H108" s="19" t="s">
        <v>1012</v>
      </c>
      <c r="I108" s="19" t="s">
        <v>53</v>
      </c>
      <c r="J108" s="19" t="s">
        <v>2188</v>
      </c>
      <c r="K108" s="19" t="s">
        <v>2221</v>
      </c>
      <c r="L108" s="19" t="s">
        <v>2245</v>
      </c>
      <c r="M108" s="19" t="s">
        <v>85</v>
      </c>
      <c r="N108" s="19" t="s">
        <v>53</v>
      </c>
      <c r="O108" s="19" t="s">
        <v>25</v>
      </c>
      <c r="P108" s="19" t="s">
        <v>2608</v>
      </c>
      <c r="Q108" s="19" t="s">
        <v>2030</v>
      </c>
      <c r="R108" s="19">
        <v>8</v>
      </c>
      <c r="S108" s="19" t="s">
        <v>2028</v>
      </c>
      <c r="T108" s="19" t="s">
        <v>2084</v>
      </c>
      <c r="U108" s="30" t="s">
        <v>53</v>
      </c>
      <c r="V108" s="19" t="s">
        <v>897</v>
      </c>
      <c r="W108" s="19" t="s">
        <v>2268</v>
      </c>
      <c r="X108" s="20" t="s">
        <v>2029</v>
      </c>
    </row>
    <row r="109" spans="2:24" ht="43.2" x14ac:dyDescent="0.3">
      <c r="B109" s="30">
        <v>105</v>
      </c>
      <c r="C109" s="19">
        <v>2014</v>
      </c>
      <c r="D109" s="19" t="s">
        <v>2519</v>
      </c>
      <c r="E109" s="19" t="s">
        <v>2518</v>
      </c>
      <c r="F109" s="19" t="s">
        <v>2645</v>
      </c>
      <c r="G109" s="19" t="s">
        <v>483</v>
      </c>
      <c r="H109" s="19" t="s">
        <v>2484</v>
      </c>
      <c r="I109" s="19" t="s">
        <v>53</v>
      </c>
      <c r="J109" s="19" t="s">
        <v>2004</v>
      </c>
      <c r="K109" s="19" t="s">
        <v>24</v>
      </c>
      <c r="L109" s="19" t="s">
        <v>2649</v>
      </c>
      <c r="M109" s="19" t="s">
        <v>84</v>
      </c>
      <c r="N109" s="19" t="s">
        <v>2080</v>
      </c>
      <c r="O109" s="19" t="s">
        <v>53</v>
      </c>
      <c r="P109" s="19" t="s">
        <v>38</v>
      </c>
      <c r="Q109" s="19" t="s">
        <v>2650</v>
      </c>
      <c r="R109" s="19">
        <v>4</v>
      </c>
      <c r="S109" s="19" t="s">
        <v>53</v>
      </c>
      <c r="T109" s="19" t="s">
        <v>2084</v>
      </c>
      <c r="U109" s="30" t="s">
        <v>53</v>
      </c>
      <c r="V109" s="19" t="s">
        <v>897</v>
      </c>
      <c r="W109" s="19" t="s">
        <v>2651</v>
      </c>
      <c r="X109" s="19" t="s">
        <v>2520</v>
      </c>
    </row>
    <row r="110" spans="2:24" ht="43.2" x14ac:dyDescent="0.3">
      <c r="B110" s="30">
        <v>106</v>
      </c>
      <c r="C110" s="19">
        <v>2014</v>
      </c>
      <c r="D110" s="19" t="s">
        <v>2501</v>
      </c>
      <c r="E110" s="19" t="s">
        <v>947</v>
      </c>
      <c r="F110" s="19" t="s">
        <v>2502</v>
      </c>
      <c r="G110" s="19" t="s">
        <v>483</v>
      </c>
      <c r="H110" s="19" t="s">
        <v>2484</v>
      </c>
      <c r="I110" s="19" t="s">
        <v>53</v>
      </c>
      <c r="J110" s="19" t="s">
        <v>2192</v>
      </c>
      <c r="K110" s="19" t="s">
        <v>2132</v>
      </c>
      <c r="L110" s="19" t="s">
        <v>1866</v>
      </c>
      <c r="M110" s="19" t="s">
        <v>84</v>
      </c>
      <c r="N110" s="19" t="s">
        <v>2080</v>
      </c>
      <c r="O110" s="19" t="s">
        <v>53</v>
      </c>
      <c r="P110" s="19" t="s">
        <v>2750</v>
      </c>
      <c r="Q110" s="19" t="s">
        <v>2750</v>
      </c>
      <c r="R110" s="19">
        <v>1</v>
      </c>
      <c r="S110" s="19" t="s">
        <v>53</v>
      </c>
      <c r="T110" s="19" t="s">
        <v>2084</v>
      </c>
      <c r="U110" s="30" t="s">
        <v>53</v>
      </c>
      <c r="V110" s="19" t="s">
        <v>897</v>
      </c>
      <c r="W110" s="19" t="s">
        <v>2652</v>
      </c>
      <c r="X110" s="19" t="s">
        <v>1380</v>
      </c>
    </row>
    <row r="111" spans="2:24" ht="43.2" x14ac:dyDescent="0.3">
      <c r="B111" s="30">
        <v>107</v>
      </c>
      <c r="C111" s="19">
        <v>2014</v>
      </c>
      <c r="D111" s="19" t="s">
        <v>64</v>
      </c>
      <c r="E111" s="19" t="s">
        <v>65</v>
      </c>
      <c r="F111" s="19" t="s">
        <v>1730</v>
      </c>
      <c r="G111" s="19" t="s">
        <v>483</v>
      </c>
      <c r="H111" s="19" t="s">
        <v>66</v>
      </c>
      <c r="I111" s="19" t="s">
        <v>53</v>
      </c>
      <c r="J111" s="19" t="s">
        <v>2196</v>
      </c>
      <c r="K111" s="19" t="s">
        <v>24</v>
      </c>
      <c r="L111" s="19" t="s">
        <v>2247</v>
      </c>
      <c r="M111" s="19" t="s">
        <v>85</v>
      </c>
      <c r="N111" s="19" t="s">
        <v>53</v>
      </c>
      <c r="O111" s="19" t="s">
        <v>25</v>
      </c>
      <c r="P111" s="19" t="s">
        <v>90</v>
      </c>
      <c r="Q111" s="19" t="s">
        <v>69</v>
      </c>
      <c r="R111" s="19">
        <v>3</v>
      </c>
      <c r="S111" s="19" t="s">
        <v>1888</v>
      </c>
      <c r="T111" s="19" t="s">
        <v>2729</v>
      </c>
      <c r="U111" s="30" t="s">
        <v>2727</v>
      </c>
      <c r="V111" s="19" t="s">
        <v>898</v>
      </c>
      <c r="W111" s="19" t="s">
        <v>2090</v>
      </c>
      <c r="X111" s="19"/>
    </row>
    <row r="112" spans="2:24" ht="57.6" x14ac:dyDescent="0.3">
      <c r="B112" s="30">
        <v>108</v>
      </c>
      <c r="C112" s="19">
        <v>2014</v>
      </c>
      <c r="D112" s="19" t="s">
        <v>277</v>
      </c>
      <c r="E112" s="19" t="s">
        <v>276</v>
      </c>
      <c r="F112" s="19" t="s">
        <v>1731</v>
      </c>
      <c r="G112" s="19" t="s">
        <v>484</v>
      </c>
      <c r="H112" s="19" t="s">
        <v>119</v>
      </c>
      <c r="I112" s="19" t="s">
        <v>278</v>
      </c>
      <c r="J112" s="19" t="s">
        <v>2189</v>
      </c>
      <c r="K112" s="19" t="s">
        <v>24</v>
      </c>
      <c r="L112" s="19" t="s">
        <v>2140</v>
      </c>
      <c r="M112" s="19" t="s">
        <v>2622</v>
      </c>
      <c r="N112" s="19" t="s">
        <v>2081</v>
      </c>
      <c r="O112" s="19" t="s">
        <v>2064</v>
      </c>
      <c r="P112" s="19" t="s">
        <v>60</v>
      </c>
      <c r="Q112" s="19" t="s">
        <v>2141</v>
      </c>
      <c r="R112" s="19">
        <v>4</v>
      </c>
      <c r="S112" s="19" t="s">
        <v>2060</v>
      </c>
      <c r="T112" s="19" t="s">
        <v>2084</v>
      </c>
      <c r="U112" s="30" t="s">
        <v>53</v>
      </c>
      <c r="V112" s="19" t="s">
        <v>900</v>
      </c>
      <c r="W112" s="19" t="s">
        <v>2269</v>
      </c>
      <c r="X112" s="19" t="s">
        <v>2139</v>
      </c>
    </row>
    <row r="113" spans="2:25" ht="43.2" x14ac:dyDescent="0.3">
      <c r="B113" s="30">
        <v>109</v>
      </c>
      <c r="C113" s="19">
        <v>2014</v>
      </c>
      <c r="D113" s="19" t="s">
        <v>641</v>
      </c>
      <c r="E113" s="19" t="s">
        <v>640</v>
      </c>
      <c r="F113" s="19" t="s">
        <v>1733</v>
      </c>
      <c r="G113" s="19" t="s">
        <v>484</v>
      </c>
      <c r="H113" s="19" t="s">
        <v>642</v>
      </c>
      <c r="I113" s="19" t="s">
        <v>643</v>
      </c>
      <c r="J113" s="19" t="s">
        <v>2190</v>
      </c>
      <c r="K113" s="19" t="s">
        <v>24</v>
      </c>
      <c r="L113" s="19" t="s">
        <v>1866</v>
      </c>
      <c r="M113" s="19" t="s">
        <v>2622</v>
      </c>
      <c r="N113" s="19" t="s">
        <v>2750</v>
      </c>
      <c r="O113" s="19" t="s">
        <v>2750</v>
      </c>
      <c r="P113" s="19" t="s">
        <v>2034</v>
      </c>
      <c r="Q113" s="19" t="s">
        <v>2145</v>
      </c>
      <c r="R113" s="19">
        <v>3</v>
      </c>
      <c r="S113" s="19" t="s">
        <v>2144</v>
      </c>
      <c r="T113" s="19" t="s">
        <v>2726</v>
      </c>
      <c r="U113" s="30" t="s">
        <v>2142</v>
      </c>
      <c r="V113" s="19" t="s">
        <v>900</v>
      </c>
      <c r="W113" s="19" t="s">
        <v>2270</v>
      </c>
      <c r="X113" s="19" t="s">
        <v>2143</v>
      </c>
    </row>
    <row r="114" spans="2:25" ht="43.2" x14ac:dyDescent="0.3">
      <c r="B114" s="30">
        <v>110</v>
      </c>
      <c r="C114" s="19">
        <v>2015</v>
      </c>
      <c r="D114" s="19" t="s">
        <v>876</v>
      </c>
      <c r="E114" s="19" t="s">
        <v>877</v>
      </c>
      <c r="F114" s="19" t="s">
        <v>1753</v>
      </c>
      <c r="G114" s="19" t="s">
        <v>483</v>
      </c>
      <c r="H114" s="19" t="s">
        <v>664</v>
      </c>
      <c r="I114" s="19" t="s">
        <v>878</v>
      </c>
      <c r="J114" s="19" t="s">
        <v>2152</v>
      </c>
      <c r="K114" s="19" t="s">
        <v>24</v>
      </c>
      <c r="L114" s="19" t="s">
        <v>2146</v>
      </c>
      <c r="M114" s="19" t="s">
        <v>2622</v>
      </c>
      <c r="N114" s="19" t="s">
        <v>2080</v>
      </c>
      <c r="O114" s="19" t="s">
        <v>1868</v>
      </c>
      <c r="P114" s="19" t="s">
        <v>2234</v>
      </c>
      <c r="Q114" s="19" t="s">
        <v>2147</v>
      </c>
      <c r="R114" s="19" t="s">
        <v>2148</v>
      </c>
      <c r="S114" s="19" t="s">
        <v>345</v>
      </c>
      <c r="T114" s="19" t="s">
        <v>2084</v>
      </c>
      <c r="U114" s="30" t="s">
        <v>53</v>
      </c>
      <c r="V114" s="19" t="s">
        <v>900</v>
      </c>
      <c r="W114" s="19" t="s">
        <v>2149</v>
      </c>
      <c r="X114" s="19" t="s">
        <v>2150</v>
      </c>
    </row>
    <row r="115" spans="2:25" ht="43.2" x14ac:dyDescent="0.3">
      <c r="B115" s="30">
        <v>111</v>
      </c>
      <c r="C115" s="19">
        <v>2015</v>
      </c>
      <c r="D115" s="19" t="s">
        <v>1118</v>
      </c>
      <c r="E115" s="19" t="s">
        <v>1352</v>
      </c>
      <c r="F115" s="19" t="s">
        <v>1754</v>
      </c>
      <c r="G115" s="19" t="s">
        <v>484</v>
      </c>
      <c r="H115" s="19" t="s">
        <v>110</v>
      </c>
      <c r="I115" s="14" t="s">
        <v>1353</v>
      </c>
      <c r="J115" s="19" t="s">
        <v>2191</v>
      </c>
      <c r="K115" s="19" t="s">
        <v>2222</v>
      </c>
      <c r="L115" s="19" t="s">
        <v>2248</v>
      </c>
      <c r="M115" s="19" t="s">
        <v>85</v>
      </c>
      <c r="N115" s="19" t="s">
        <v>53</v>
      </c>
      <c r="O115" s="19" t="s">
        <v>2750</v>
      </c>
      <c r="P115" s="19" t="s">
        <v>2034</v>
      </c>
      <c r="Q115" s="19" t="s">
        <v>2750</v>
      </c>
      <c r="R115" s="19">
        <v>6</v>
      </c>
      <c r="S115" s="19" t="s">
        <v>40</v>
      </c>
      <c r="T115" s="19" t="s">
        <v>2729</v>
      </c>
      <c r="U115" s="30" t="s">
        <v>2727</v>
      </c>
      <c r="V115" s="19" t="s">
        <v>897</v>
      </c>
      <c r="W115" s="19" t="s">
        <v>2281</v>
      </c>
      <c r="X115" s="19" t="s">
        <v>1361</v>
      </c>
    </row>
    <row r="116" spans="2:25" ht="187.2" x14ac:dyDescent="0.3">
      <c r="B116" s="30">
        <v>112</v>
      </c>
      <c r="C116" s="19">
        <v>2015</v>
      </c>
      <c r="D116" s="19" t="s">
        <v>13</v>
      </c>
      <c r="E116" s="19" t="s">
        <v>16</v>
      </c>
      <c r="F116" s="19" t="s">
        <v>1760</v>
      </c>
      <c r="G116" s="19" t="s">
        <v>484</v>
      </c>
      <c r="H116" s="19" t="s">
        <v>14</v>
      </c>
      <c r="I116" s="19" t="s">
        <v>70</v>
      </c>
      <c r="J116" s="25" t="s">
        <v>2209</v>
      </c>
      <c r="K116" s="19" t="s">
        <v>2216</v>
      </c>
      <c r="L116" s="1" t="s">
        <v>1977</v>
      </c>
      <c r="M116" s="19" t="s">
        <v>2622</v>
      </c>
      <c r="N116" s="19" t="s">
        <v>2081</v>
      </c>
      <c r="O116" s="19" t="s">
        <v>1867</v>
      </c>
      <c r="P116" s="19" t="s">
        <v>2606</v>
      </c>
      <c r="Q116" s="19" t="s">
        <v>1978</v>
      </c>
      <c r="R116" s="19" t="s">
        <v>1979</v>
      </c>
      <c r="S116" s="19" t="s">
        <v>1980</v>
      </c>
      <c r="T116" s="19" t="s">
        <v>2084</v>
      </c>
      <c r="U116" s="30" t="s">
        <v>53</v>
      </c>
      <c r="V116" s="19" t="s">
        <v>900</v>
      </c>
      <c r="W116" s="19" t="s">
        <v>1981</v>
      </c>
      <c r="X116" s="19"/>
      <c r="Y116" s="19"/>
    </row>
    <row r="117" spans="2:25" ht="57.6" x14ac:dyDescent="0.3">
      <c r="B117" s="30">
        <v>113</v>
      </c>
      <c r="C117" s="18">
        <v>2015</v>
      </c>
      <c r="D117" s="18" t="s">
        <v>22</v>
      </c>
      <c r="E117" s="18" t="s">
        <v>23</v>
      </c>
      <c r="F117" s="18" t="s">
        <v>1763</v>
      </c>
      <c r="G117" s="18" t="s">
        <v>484</v>
      </c>
      <c r="H117" s="18" t="s">
        <v>14</v>
      </c>
      <c r="I117" s="18" t="s">
        <v>75</v>
      </c>
      <c r="J117" s="18" t="s">
        <v>2642</v>
      </c>
      <c r="K117" s="18" t="s">
        <v>2222</v>
      </c>
      <c r="L117" s="18" t="s">
        <v>76</v>
      </c>
      <c r="M117" s="18" t="s">
        <v>84</v>
      </c>
      <c r="N117" s="18" t="s">
        <v>2083</v>
      </c>
      <c r="O117" s="19" t="s">
        <v>53</v>
      </c>
      <c r="P117" s="19" t="s">
        <v>1975</v>
      </c>
      <c r="Q117" s="19" t="s">
        <v>1976</v>
      </c>
      <c r="R117" s="19">
        <v>3</v>
      </c>
      <c r="S117" s="19" t="s">
        <v>53</v>
      </c>
      <c r="T117" s="19" t="s">
        <v>2084</v>
      </c>
      <c r="U117" s="30" t="s">
        <v>53</v>
      </c>
      <c r="V117" s="19" t="s">
        <v>897</v>
      </c>
      <c r="W117" s="19" t="s">
        <v>1864</v>
      </c>
      <c r="X117" s="19"/>
    </row>
    <row r="118" spans="2:25" ht="28.8" x14ac:dyDescent="0.3">
      <c r="B118" s="30">
        <v>114</v>
      </c>
      <c r="C118" s="19">
        <v>2015</v>
      </c>
      <c r="D118" s="19" t="s">
        <v>274</v>
      </c>
      <c r="E118" s="19" t="s">
        <v>273</v>
      </c>
      <c r="F118" s="19" t="s">
        <v>1770</v>
      </c>
      <c r="G118" s="19" t="s">
        <v>484</v>
      </c>
      <c r="H118" s="19" t="s">
        <v>120</v>
      </c>
      <c r="I118" s="14" t="s">
        <v>275</v>
      </c>
      <c r="J118" s="19" t="s">
        <v>2037</v>
      </c>
      <c r="K118" s="19" t="s">
        <v>24</v>
      </c>
      <c r="L118" s="19" t="s">
        <v>2039</v>
      </c>
      <c r="M118" s="19" t="s">
        <v>85</v>
      </c>
      <c r="N118" s="19" t="s">
        <v>53</v>
      </c>
      <c r="O118" s="19" t="s">
        <v>1875</v>
      </c>
      <c r="P118" s="19" t="s">
        <v>2036</v>
      </c>
      <c r="Q118" s="19" t="s">
        <v>2040</v>
      </c>
      <c r="R118" s="19">
        <v>2</v>
      </c>
      <c r="S118" s="19" t="s">
        <v>2038</v>
      </c>
      <c r="T118" s="19" t="s">
        <v>2729</v>
      </c>
      <c r="U118" s="30" t="s">
        <v>2734</v>
      </c>
      <c r="V118" s="19" t="s">
        <v>897</v>
      </c>
      <c r="W118" s="19" t="s">
        <v>2271</v>
      </c>
      <c r="X118" s="19" t="s">
        <v>1412</v>
      </c>
    </row>
    <row r="119" spans="2:25" ht="43.2" x14ac:dyDescent="0.3">
      <c r="B119" s="30">
        <v>115</v>
      </c>
      <c r="C119" s="19">
        <v>2015</v>
      </c>
      <c r="D119" s="19" t="s">
        <v>1375</v>
      </c>
      <c r="E119" s="19" t="s">
        <v>1376</v>
      </c>
      <c r="F119" s="19" t="s">
        <v>1777</v>
      </c>
      <c r="G119" s="19" t="s">
        <v>483</v>
      </c>
      <c r="H119" s="19" t="s">
        <v>808</v>
      </c>
      <c r="I119" s="19" t="s">
        <v>53</v>
      </c>
      <c r="J119" s="19" t="s">
        <v>2152</v>
      </c>
      <c r="K119" s="19" t="s">
        <v>24</v>
      </c>
      <c r="L119" s="19" t="s">
        <v>1918</v>
      </c>
      <c r="M119" s="19" t="s">
        <v>85</v>
      </c>
      <c r="N119" s="19" t="s">
        <v>53</v>
      </c>
      <c r="O119" s="19" t="s">
        <v>1868</v>
      </c>
      <c r="P119" s="19" t="s">
        <v>38</v>
      </c>
      <c r="Q119" s="19" t="s">
        <v>2153</v>
      </c>
      <c r="R119" s="19">
        <v>1</v>
      </c>
      <c r="S119" s="19" t="s">
        <v>345</v>
      </c>
      <c r="T119" s="19" t="s">
        <v>2726</v>
      </c>
      <c r="U119" s="30" t="s">
        <v>2151</v>
      </c>
      <c r="V119" s="19" t="s">
        <v>897</v>
      </c>
      <c r="W119" s="19" t="s">
        <v>2154</v>
      </c>
      <c r="X119" s="19"/>
    </row>
    <row r="120" spans="2:25" ht="72" x14ac:dyDescent="0.3">
      <c r="B120" s="30">
        <v>116</v>
      </c>
      <c r="C120" s="19">
        <v>2015</v>
      </c>
      <c r="D120" s="19" t="s">
        <v>1264</v>
      </c>
      <c r="E120" s="19" t="s">
        <v>1265</v>
      </c>
      <c r="F120" s="19" t="s">
        <v>1781</v>
      </c>
      <c r="G120" s="19" t="s">
        <v>483</v>
      </c>
      <c r="H120" s="19" t="s">
        <v>1266</v>
      </c>
      <c r="I120" s="19" t="s">
        <v>53</v>
      </c>
      <c r="J120" s="19" t="s">
        <v>2160</v>
      </c>
      <c r="K120" s="19" t="s">
        <v>42</v>
      </c>
      <c r="L120" s="19" t="s">
        <v>2041</v>
      </c>
      <c r="M120" s="19" t="s">
        <v>2622</v>
      </c>
      <c r="N120" s="19" t="s">
        <v>2080</v>
      </c>
      <c r="O120" s="19" t="s">
        <v>1902</v>
      </c>
      <c r="P120" s="19" t="s">
        <v>2036</v>
      </c>
      <c r="Q120" s="19" t="s">
        <v>2040</v>
      </c>
      <c r="R120" s="19">
        <v>15</v>
      </c>
      <c r="S120" s="19" t="s">
        <v>2042</v>
      </c>
      <c r="T120" s="19" t="s">
        <v>2084</v>
      </c>
      <c r="U120" s="30" t="s">
        <v>53</v>
      </c>
      <c r="V120" s="19" t="s">
        <v>900</v>
      </c>
      <c r="W120" s="19" t="s">
        <v>2272</v>
      </c>
      <c r="X120" s="19" t="s">
        <v>1374</v>
      </c>
    </row>
    <row r="121" spans="2:25" ht="43.2" x14ac:dyDescent="0.3">
      <c r="B121" s="30">
        <v>117</v>
      </c>
      <c r="C121" s="19">
        <v>2015</v>
      </c>
      <c r="D121" s="19" t="s">
        <v>466</v>
      </c>
      <c r="E121" s="19" t="s">
        <v>465</v>
      </c>
      <c r="F121" s="19" t="s">
        <v>1782</v>
      </c>
      <c r="G121" s="19" t="s">
        <v>484</v>
      </c>
      <c r="H121" s="19" t="s">
        <v>119</v>
      </c>
      <c r="I121" s="19" t="s">
        <v>467</v>
      </c>
      <c r="J121" s="19" t="s">
        <v>2009</v>
      </c>
      <c r="K121" s="19" t="s">
        <v>42</v>
      </c>
      <c r="L121" s="19" t="s">
        <v>1866</v>
      </c>
      <c r="M121" s="19" t="s">
        <v>84</v>
      </c>
      <c r="N121" s="19" t="s">
        <v>2080</v>
      </c>
      <c r="O121" s="19" t="s">
        <v>53</v>
      </c>
      <c r="P121" s="19" t="s">
        <v>2240</v>
      </c>
      <c r="Q121" s="19" t="s">
        <v>2750</v>
      </c>
      <c r="R121" s="19">
        <v>4</v>
      </c>
      <c r="S121" s="19" t="s">
        <v>53</v>
      </c>
      <c r="T121" s="19" t="s">
        <v>2084</v>
      </c>
      <c r="U121" s="30" t="s">
        <v>53</v>
      </c>
      <c r="V121" s="19" t="s">
        <v>897</v>
      </c>
      <c r="W121" s="19" t="s">
        <v>2043</v>
      </c>
      <c r="X121" s="19" t="s">
        <v>468</v>
      </c>
    </row>
    <row r="122" spans="2:25" ht="144" x14ac:dyDescent="0.3">
      <c r="B122" s="30">
        <v>118</v>
      </c>
      <c r="C122" s="19">
        <v>2016</v>
      </c>
      <c r="D122" s="19" t="s">
        <v>18</v>
      </c>
      <c r="E122" s="19" t="s">
        <v>19</v>
      </c>
      <c r="F122" s="19" t="s">
        <v>1806</v>
      </c>
      <c r="G122" s="19" t="s">
        <v>483</v>
      </c>
      <c r="H122" s="19" t="s">
        <v>20</v>
      </c>
      <c r="I122" s="19" t="s">
        <v>83</v>
      </c>
      <c r="J122" s="19" t="s">
        <v>2213</v>
      </c>
      <c r="K122" s="19" t="s">
        <v>2132</v>
      </c>
      <c r="L122" s="19" t="s">
        <v>74</v>
      </c>
      <c r="M122" s="19" t="s">
        <v>2622</v>
      </c>
      <c r="N122" s="19" t="s">
        <v>2082</v>
      </c>
      <c r="O122" s="19" t="s">
        <v>25</v>
      </c>
      <c r="P122" s="19" t="s">
        <v>38</v>
      </c>
      <c r="Q122" s="19" t="s">
        <v>89</v>
      </c>
      <c r="R122" s="19">
        <v>10</v>
      </c>
      <c r="S122" s="19" t="s">
        <v>79</v>
      </c>
      <c r="T122" s="19" t="s">
        <v>2084</v>
      </c>
      <c r="U122" s="30" t="s">
        <v>53</v>
      </c>
      <c r="V122" s="19" t="s">
        <v>900</v>
      </c>
      <c r="W122" s="19" t="s">
        <v>593</v>
      </c>
      <c r="X122" s="19" t="s">
        <v>88</v>
      </c>
    </row>
    <row r="123" spans="2:25" ht="28.8" x14ac:dyDescent="0.3">
      <c r="B123" s="30">
        <v>119</v>
      </c>
      <c r="C123" s="19">
        <v>2016</v>
      </c>
      <c r="D123" s="19" t="s">
        <v>205</v>
      </c>
      <c r="E123" s="19" t="s">
        <v>947</v>
      </c>
      <c r="F123" s="19" t="s">
        <v>1554</v>
      </c>
      <c r="G123" s="19" t="s">
        <v>484</v>
      </c>
      <c r="H123" s="19" t="s">
        <v>17</v>
      </c>
      <c r="I123" s="19" t="s">
        <v>948</v>
      </c>
      <c r="J123" s="19" t="s">
        <v>2192</v>
      </c>
      <c r="K123" s="19" t="s">
        <v>2132</v>
      </c>
      <c r="L123" s="19" t="s">
        <v>1922</v>
      </c>
      <c r="M123" s="19" t="s">
        <v>84</v>
      </c>
      <c r="N123" s="19" t="s">
        <v>2080</v>
      </c>
      <c r="O123" s="19" t="s">
        <v>53</v>
      </c>
      <c r="P123" s="19" t="s">
        <v>38</v>
      </c>
      <c r="Q123" s="19" t="s">
        <v>1923</v>
      </c>
      <c r="R123" s="19">
        <v>2</v>
      </c>
      <c r="S123" s="19" t="s">
        <v>53</v>
      </c>
      <c r="T123" s="19" t="s">
        <v>2729</v>
      </c>
      <c r="U123" s="30" t="s">
        <v>2735</v>
      </c>
      <c r="V123" s="19" t="s">
        <v>897</v>
      </c>
      <c r="W123" s="19" t="s">
        <v>2092</v>
      </c>
      <c r="X123" s="19" t="s">
        <v>1401</v>
      </c>
    </row>
    <row r="124" spans="2:25" ht="57.6" x14ac:dyDescent="0.3">
      <c r="B124" s="30">
        <v>120</v>
      </c>
      <c r="C124" s="19">
        <v>2016</v>
      </c>
      <c r="D124" s="19" t="s">
        <v>4</v>
      </c>
      <c r="E124" s="19" t="s">
        <v>3</v>
      </c>
      <c r="F124" s="19" t="s">
        <v>1813</v>
      </c>
      <c r="G124" s="19" t="s">
        <v>484</v>
      </c>
      <c r="H124" s="19" t="s">
        <v>17</v>
      </c>
      <c r="I124" s="19" t="s">
        <v>82</v>
      </c>
      <c r="J124" s="19" t="s">
        <v>2193</v>
      </c>
      <c r="K124" s="19" t="s">
        <v>24</v>
      </c>
      <c r="L124" s="1" t="s">
        <v>2249</v>
      </c>
      <c r="M124" s="19" t="s">
        <v>85</v>
      </c>
      <c r="N124" s="19" t="s">
        <v>53</v>
      </c>
      <c r="O124" s="19" t="s">
        <v>25</v>
      </c>
      <c r="P124" s="19" t="s">
        <v>2605</v>
      </c>
      <c r="Q124" s="19" t="s">
        <v>80</v>
      </c>
      <c r="R124" s="19">
        <v>8</v>
      </c>
      <c r="S124" s="19" t="s">
        <v>79</v>
      </c>
      <c r="T124" s="19" t="s">
        <v>2084</v>
      </c>
      <c r="U124" s="30" t="s">
        <v>53</v>
      </c>
      <c r="V124" s="19" t="s">
        <v>897</v>
      </c>
      <c r="W124" s="19" t="s">
        <v>81</v>
      </c>
      <c r="X124" s="19"/>
    </row>
    <row r="125" spans="2:25" ht="43.2" x14ac:dyDescent="0.3">
      <c r="B125" s="30">
        <v>121</v>
      </c>
      <c r="C125" s="19">
        <v>2016</v>
      </c>
      <c r="D125" s="19" t="s">
        <v>2533</v>
      </c>
      <c r="E125" s="2" t="s">
        <v>2534</v>
      </c>
      <c r="F125" s="19" t="s">
        <v>2535</v>
      </c>
      <c r="G125" s="19" t="s">
        <v>483</v>
      </c>
      <c r="H125" s="19" t="s">
        <v>520</v>
      </c>
      <c r="I125" s="19" t="s">
        <v>53</v>
      </c>
      <c r="J125" s="19" t="s">
        <v>2051</v>
      </c>
      <c r="K125" s="19" t="s">
        <v>2653</v>
      </c>
      <c r="L125" s="19" t="s">
        <v>1918</v>
      </c>
      <c r="M125" s="19" t="s">
        <v>85</v>
      </c>
      <c r="N125" s="19" t="s">
        <v>53</v>
      </c>
      <c r="O125" s="19" t="s">
        <v>25</v>
      </c>
      <c r="P125" s="19" t="s">
        <v>2034</v>
      </c>
      <c r="Q125" s="19" t="s">
        <v>2654</v>
      </c>
      <c r="R125" s="19">
        <v>2</v>
      </c>
      <c r="S125" s="19" t="s">
        <v>1948</v>
      </c>
      <c r="T125" s="19" t="s">
        <v>2084</v>
      </c>
      <c r="U125" s="30" t="s">
        <v>53</v>
      </c>
      <c r="V125" s="19" t="s">
        <v>897</v>
      </c>
      <c r="W125" s="19" t="s">
        <v>2655</v>
      </c>
      <c r="X125" s="19" t="s">
        <v>2536</v>
      </c>
    </row>
    <row r="126" spans="2:25" ht="28.8" x14ac:dyDescent="0.3">
      <c r="B126" s="30">
        <v>122</v>
      </c>
      <c r="C126" s="19">
        <v>2016</v>
      </c>
      <c r="D126" s="19" t="s">
        <v>1230</v>
      </c>
      <c r="E126" s="19" t="s">
        <v>1229</v>
      </c>
      <c r="F126" s="19" t="s">
        <v>1766</v>
      </c>
      <c r="G126" s="19" t="s">
        <v>484</v>
      </c>
      <c r="H126" s="19" t="s">
        <v>12</v>
      </c>
      <c r="I126" s="19" t="s">
        <v>1231</v>
      </c>
      <c r="J126" s="19" t="s">
        <v>2194</v>
      </c>
      <c r="K126" s="19" t="s">
        <v>2224</v>
      </c>
      <c r="L126" s="19" t="s">
        <v>1918</v>
      </c>
      <c r="M126" s="19" t="s">
        <v>2622</v>
      </c>
      <c r="N126" s="19" t="s">
        <v>2080</v>
      </c>
      <c r="O126" s="19" t="s">
        <v>1902</v>
      </c>
      <c r="P126" s="19" t="s">
        <v>38</v>
      </c>
      <c r="Q126" s="19" t="s">
        <v>2035</v>
      </c>
      <c r="R126" s="19">
        <v>3</v>
      </c>
      <c r="S126" s="19" t="s">
        <v>40</v>
      </c>
      <c r="T126" s="19" t="s">
        <v>2084</v>
      </c>
      <c r="U126" s="30" t="s">
        <v>53</v>
      </c>
      <c r="V126" s="19" t="s">
        <v>900</v>
      </c>
      <c r="W126" s="19" t="s">
        <v>2282</v>
      </c>
      <c r="X126" s="19" t="s">
        <v>1362</v>
      </c>
    </row>
    <row r="127" spans="2:25" ht="43.2" x14ac:dyDescent="0.3">
      <c r="B127" s="30">
        <v>123</v>
      </c>
      <c r="C127" s="19">
        <v>2016</v>
      </c>
      <c r="D127" s="19" t="s">
        <v>107</v>
      </c>
      <c r="E127" s="19" t="s">
        <v>469</v>
      </c>
      <c r="F127" s="19" t="s">
        <v>1828</v>
      </c>
      <c r="G127" s="19" t="s">
        <v>484</v>
      </c>
      <c r="H127" s="19" t="s">
        <v>327</v>
      </c>
      <c r="I127" s="19" t="s">
        <v>470</v>
      </c>
      <c r="J127" s="19" t="s">
        <v>2181</v>
      </c>
      <c r="K127" s="19" t="s">
        <v>2251</v>
      </c>
      <c r="L127" s="19" t="s">
        <v>1866</v>
      </c>
      <c r="M127" s="19" t="s">
        <v>84</v>
      </c>
      <c r="N127" s="19" t="s">
        <v>2080</v>
      </c>
      <c r="O127" s="19" t="s">
        <v>53</v>
      </c>
      <c r="P127" s="19" t="s">
        <v>43</v>
      </c>
      <c r="Q127" s="19" t="s">
        <v>2096</v>
      </c>
      <c r="R127" s="19">
        <v>5</v>
      </c>
      <c r="S127" s="19" t="s">
        <v>53</v>
      </c>
      <c r="T127" s="19" t="s">
        <v>2084</v>
      </c>
      <c r="U127" s="30" t="s">
        <v>53</v>
      </c>
      <c r="V127" s="19" t="s">
        <v>900</v>
      </c>
      <c r="W127" s="19" t="s">
        <v>2044</v>
      </c>
      <c r="X127" s="19" t="s">
        <v>471</v>
      </c>
    </row>
    <row r="128" spans="2:25" ht="43.2" x14ac:dyDescent="0.3">
      <c r="B128" s="30">
        <v>124</v>
      </c>
      <c r="C128" s="19">
        <v>2016</v>
      </c>
      <c r="D128" s="19" t="s">
        <v>26</v>
      </c>
      <c r="E128" s="19" t="s">
        <v>27</v>
      </c>
      <c r="F128" s="19" t="s">
        <v>1837</v>
      </c>
      <c r="G128" s="19" t="s">
        <v>484</v>
      </c>
      <c r="H128" s="19" t="s">
        <v>14</v>
      </c>
      <c r="I128" s="19" t="s">
        <v>62</v>
      </c>
      <c r="J128" s="19" t="s">
        <v>2195</v>
      </c>
      <c r="K128" s="19" t="s">
        <v>24</v>
      </c>
      <c r="L128" s="19" t="s">
        <v>2049</v>
      </c>
      <c r="M128" s="19" t="s">
        <v>85</v>
      </c>
      <c r="N128" s="19" t="s">
        <v>53</v>
      </c>
      <c r="O128" s="19" t="s">
        <v>25</v>
      </c>
      <c r="P128" s="19" t="s">
        <v>90</v>
      </c>
      <c r="Q128" s="19" t="s">
        <v>91</v>
      </c>
      <c r="R128" s="19" t="s">
        <v>67</v>
      </c>
      <c r="S128" s="19" t="s">
        <v>61</v>
      </c>
      <c r="T128" s="19" t="s">
        <v>2084</v>
      </c>
      <c r="U128" s="30" t="s">
        <v>53</v>
      </c>
      <c r="V128" s="19" t="s">
        <v>897</v>
      </c>
      <c r="W128" s="19" t="s">
        <v>63</v>
      </c>
      <c r="X128" s="19"/>
    </row>
    <row r="129" spans="2:24" ht="57.6" x14ac:dyDescent="0.3">
      <c r="B129" s="30">
        <v>125</v>
      </c>
      <c r="C129" s="19">
        <v>2016</v>
      </c>
      <c r="D129" s="19" t="s">
        <v>26</v>
      </c>
      <c r="E129" s="19" t="s">
        <v>142</v>
      </c>
      <c r="F129" s="19" t="s">
        <v>1839</v>
      </c>
      <c r="G129" s="19" t="s">
        <v>484</v>
      </c>
      <c r="H129" s="19" t="s">
        <v>110</v>
      </c>
      <c r="I129" s="19" t="s">
        <v>143</v>
      </c>
      <c r="J129" s="19" t="s">
        <v>2195</v>
      </c>
      <c r="K129" s="19" t="s">
        <v>24</v>
      </c>
      <c r="L129" s="19" t="s">
        <v>2250</v>
      </c>
      <c r="M129" s="19" t="s">
        <v>85</v>
      </c>
      <c r="N129" s="19" t="s">
        <v>53</v>
      </c>
      <c r="O129" s="19" t="s">
        <v>25</v>
      </c>
      <c r="P129" s="19" t="s">
        <v>2012</v>
      </c>
      <c r="Q129" s="19" t="s">
        <v>53</v>
      </c>
      <c r="R129" s="19">
        <v>6</v>
      </c>
      <c r="S129" s="19" t="s">
        <v>61</v>
      </c>
      <c r="T129" s="19" t="s">
        <v>2084</v>
      </c>
      <c r="U129" s="30" t="s">
        <v>53</v>
      </c>
      <c r="V129" s="19" t="s">
        <v>897</v>
      </c>
      <c r="W129" s="19" t="s">
        <v>2050</v>
      </c>
      <c r="X129" s="19" t="s">
        <v>144</v>
      </c>
    </row>
    <row r="130" spans="2:24" ht="57.6" x14ac:dyDescent="0.3">
      <c r="B130" s="30">
        <v>126</v>
      </c>
      <c r="C130" s="19">
        <v>2016</v>
      </c>
      <c r="D130" s="19" t="s">
        <v>734</v>
      </c>
      <c r="E130" s="19" t="s">
        <v>733</v>
      </c>
      <c r="F130" s="19" t="s">
        <v>1840</v>
      </c>
      <c r="G130" s="19" t="s">
        <v>484</v>
      </c>
      <c r="H130" s="19" t="s">
        <v>12</v>
      </c>
      <c r="I130" s="19" t="s">
        <v>736</v>
      </c>
      <c r="J130" s="19" t="s">
        <v>2195</v>
      </c>
      <c r="K130" s="19" t="s">
        <v>24</v>
      </c>
      <c r="L130" s="19" t="s">
        <v>2250</v>
      </c>
      <c r="M130" s="19" t="s">
        <v>85</v>
      </c>
      <c r="N130" s="19" t="s">
        <v>53</v>
      </c>
      <c r="O130" s="19" t="s">
        <v>25</v>
      </c>
      <c r="P130" s="19" t="s">
        <v>2012</v>
      </c>
      <c r="Q130" s="19" t="s">
        <v>53</v>
      </c>
      <c r="R130" s="19">
        <v>34</v>
      </c>
      <c r="S130" s="19" t="s">
        <v>61</v>
      </c>
      <c r="T130" s="19" t="s">
        <v>2729</v>
      </c>
      <c r="U130" s="30" t="s">
        <v>2727</v>
      </c>
      <c r="V130" s="19" t="s">
        <v>897</v>
      </c>
      <c r="W130" s="19" t="s">
        <v>2093</v>
      </c>
      <c r="X130" s="19" t="s">
        <v>735</v>
      </c>
    </row>
    <row r="131" spans="2:24" ht="43.2" x14ac:dyDescent="0.3">
      <c r="B131" s="30">
        <v>127</v>
      </c>
      <c r="C131" s="19">
        <v>2016</v>
      </c>
      <c r="D131" s="19" t="s">
        <v>521</v>
      </c>
      <c r="E131" s="19" t="s">
        <v>522</v>
      </c>
      <c r="F131" s="19" t="s">
        <v>1841</v>
      </c>
      <c r="G131" s="19" t="s">
        <v>483</v>
      </c>
      <c r="H131" s="19" t="s">
        <v>520</v>
      </c>
      <c r="I131" s="19" t="s">
        <v>53</v>
      </c>
      <c r="J131" s="19" t="s">
        <v>2051</v>
      </c>
      <c r="K131" s="19" t="s">
        <v>42</v>
      </c>
      <c r="L131" s="19" t="s">
        <v>2039</v>
      </c>
      <c r="M131" s="19" t="s">
        <v>85</v>
      </c>
      <c r="N131" s="19" t="s">
        <v>53</v>
      </c>
      <c r="O131" s="19" t="s">
        <v>1902</v>
      </c>
      <c r="P131" s="19" t="s">
        <v>2750</v>
      </c>
      <c r="Q131" s="19" t="s">
        <v>2750</v>
      </c>
      <c r="R131" s="19">
        <v>1</v>
      </c>
      <c r="S131" s="19" t="s">
        <v>345</v>
      </c>
      <c r="T131" s="19" t="s">
        <v>2084</v>
      </c>
      <c r="U131" s="30" t="s">
        <v>53</v>
      </c>
      <c r="V131" s="19" t="s">
        <v>900</v>
      </c>
      <c r="W131" s="19" t="s">
        <v>2283</v>
      </c>
      <c r="X131" s="19" t="s">
        <v>523</v>
      </c>
    </row>
    <row r="132" spans="2:24" ht="28.8" x14ac:dyDescent="0.3">
      <c r="B132" s="30">
        <v>128</v>
      </c>
      <c r="C132" s="19">
        <v>2017</v>
      </c>
      <c r="D132" s="19" t="s">
        <v>2008</v>
      </c>
      <c r="E132" s="19" t="s">
        <v>550</v>
      </c>
      <c r="F132" s="19" t="s">
        <v>1798</v>
      </c>
      <c r="G132" s="19" t="s">
        <v>484</v>
      </c>
      <c r="H132" s="19" t="s">
        <v>552</v>
      </c>
      <c r="I132" s="19" t="s">
        <v>551</v>
      </c>
      <c r="J132" s="19" t="s">
        <v>2181</v>
      </c>
      <c r="K132" s="19" t="s">
        <v>2225</v>
      </c>
      <c r="L132" s="19" t="s">
        <v>1866</v>
      </c>
      <c r="M132" s="19" t="s">
        <v>84</v>
      </c>
      <c r="N132" s="19" t="s">
        <v>2080</v>
      </c>
      <c r="O132" s="19" t="s">
        <v>53</v>
      </c>
      <c r="P132" s="19" t="s">
        <v>2046</v>
      </c>
      <c r="Q132" s="19" t="s">
        <v>2047</v>
      </c>
      <c r="R132" s="19">
        <v>3</v>
      </c>
      <c r="S132" s="19" t="s">
        <v>53</v>
      </c>
      <c r="T132" s="19" t="s">
        <v>2084</v>
      </c>
      <c r="U132" s="30" t="s">
        <v>53</v>
      </c>
      <c r="V132" s="19" t="s">
        <v>898</v>
      </c>
      <c r="W132" s="19" t="s">
        <v>2045</v>
      </c>
      <c r="X132" s="19"/>
    </row>
    <row r="133" spans="2:24" ht="70.8" customHeight="1" x14ac:dyDescent="0.3">
      <c r="B133" s="30">
        <v>129</v>
      </c>
      <c r="C133" s="19">
        <v>2017</v>
      </c>
      <c r="D133" s="19" t="s">
        <v>1260</v>
      </c>
      <c r="E133" s="19" t="s">
        <v>1259</v>
      </c>
      <c r="F133" s="19" t="s">
        <v>1848</v>
      </c>
      <c r="G133" s="19" t="s">
        <v>484</v>
      </c>
      <c r="H133" s="19" t="s">
        <v>1261</v>
      </c>
      <c r="I133" s="19" t="s">
        <v>53</v>
      </c>
      <c r="J133" s="19" t="s">
        <v>2037</v>
      </c>
      <c r="K133" s="19" t="s">
        <v>24</v>
      </c>
      <c r="L133" s="19" t="s">
        <v>2163</v>
      </c>
      <c r="M133" s="19" t="s">
        <v>85</v>
      </c>
      <c r="N133" s="19" t="s">
        <v>53</v>
      </c>
      <c r="O133" s="19" t="s">
        <v>1868</v>
      </c>
      <c r="P133" s="19" t="s">
        <v>2102</v>
      </c>
      <c r="Q133" s="19" t="s">
        <v>53</v>
      </c>
      <c r="R133" s="19">
        <v>1</v>
      </c>
      <c r="S133" s="19" t="s">
        <v>40</v>
      </c>
      <c r="T133" s="19" t="s">
        <v>2726</v>
      </c>
      <c r="U133" s="30" t="s">
        <v>2105</v>
      </c>
      <c r="V133" s="19" t="s">
        <v>900</v>
      </c>
      <c r="W133" s="19" t="s">
        <v>2162</v>
      </c>
      <c r="X133" s="19" t="s">
        <v>1363</v>
      </c>
    </row>
    <row r="134" spans="2:24" ht="43.2" x14ac:dyDescent="0.3">
      <c r="B134" s="30">
        <v>130</v>
      </c>
      <c r="C134" s="19">
        <v>2017</v>
      </c>
      <c r="D134" s="19" t="s">
        <v>689</v>
      </c>
      <c r="E134" s="19" t="s">
        <v>687</v>
      </c>
      <c r="F134" s="19" t="s">
        <v>1857</v>
      </c>
      <c r="G134" s="19" t="s">
        <v>484</v>
      </c>
      <c r="H134" s="19" t="s">
        <v>14</v>
      </c>
      <c r="I134" s="19" t="s">
        <v>688</v>
      </c>
      <c r="J134" s="19" t="s">
        <v>2037</v>
      </c>
      <c r="K134" s="19" t="s">
        <v>24</v>
      </c>
      <c r="L134" s="19" t="s">
        <v>2244</v>
      </c>
      <c r="M134" s="19" t="s">
        <v>85</v>
      </c>
      <c r="N134" s="19" t="s">
        <v>53</v>
      </c>
      <c r="O134" s="19" t="s">
        <v>1875</v>
      </c>
      <c r="P134" s="19" t="s">
        <v>2750</v>
      </c>
      <c r="Q134" s="19" t="s">
        <v>2052</v>
      </c>
      <c r="R134" s="19">
        <v>1</v>
      </c>
      <c r="S134" s="19" t="s">
        <v>345</v>
      </c>
      <c r="T134" s="19" t="s">
        <v>2729</v>
      </c>
      <c r="U134" s="30" t="s">
        <v>2736</v>
      </c>
      <c r="V134" s="19" t="s">
        <v>900</v>
      </c>
      <c r="W134" s="19" t="s">
        <v>2094</v>
      </c>
      <c r="X134" s="19" t="s">
        <v>690</v>
      </c>
    </row>
    <row r="135" spans="2:24" ht="28.8" x14ac:dyDescent="0.3">
      <c r="B135" s="30">
        <v>131</v>
      </c>
      <c r="C135" s="19">
        <v>2017</v>
      </c>
      <c r="D135" s="19" t="s">
        <v>2570</v>
      </c>
      <c r="E135" s="19" t="s">
        <v>2571</v>
      </c>
      <c r="F135" s="19" t="s">
        <v>2572</v>
      </c>
      <c r="G135" s="19" t="s">
        <v>483</v>
      </c>
      <c r="H135" s="19" t="s">
        <v>2557</v>
      </c>
      <c r="I135" s="19" t="s">
        <v>2675</v>
      </c>
      <c r="J135" s="19" t="s">
        <v>2037</v>
      </c>
      <c r="K135" s="19" t="s">
        <v>24</v>
      </c>
      <c r="L135" s="19" t="s">
        <v>2163</v>
      </c>
      <c r="M135" s="19" t="s">
        <v>85</v>
      </c>
      <c r="N135" s="19" t="s">
        <v>53</v>
      </c>
      <c r="O135" s="19" t="s">
        <v>1902</v>
      </c>
      <c r="P135" s="19" t="s">
        <v>44</v>
      </c>
      <c r="Q135" s="19" t="s">
        <v>2676</v>
      </c>
      <c r="R135" s="19">
        <v>1</v>
      </c>
      <c r="S135" s="19" t="s">
        <v>2677</v>
      </c>
      <c r="T135" s="19" t="s">
        <v>2726</v>
      </c>
      <c r="U135" s="30" t="s">
        <v>2116</v>
      </c>
      <c r="V135" s="19" t="s">
        <v>897</v>
      </c>
      <c r="W135" s="19" t="s">
        <v>2678</v>
      </c>
      <c r="X135" s="19" t="s">
        <v>2569</v>
      </c>
    </row>
    <row r="136" spans="2:24" ht="28.8" x14ac:dyDescent="0.3">
      <c r="B136" s="30">
        <v>132</v>
      </c>
      <c r="C136" s="30">
        <v>2014</v>
      </c>
      <c r="D136" s="30" t="s">
        <v>943</v>
      </c>
      <c r="E136" s="30" t="s">
        <v>941</v>
      </c>
      <c r="F136" s="30" t="s">
        <v>1736</v>
      </c>
      <c r="G136" s="30" t="s">
        <v>484</v>
      </c>
      <c r="H136" s="30" t="s">
        <v>329</v>
      </c>
      <c r="I136" s="30" t="s">
        <v>942</v>
      </c>
      <c r="J136" s="19" t="s">
        <v>2760</v>
      </c>
      <c r="K136" s="19" t="s">
        <v>2132</v>
      </c>
      <c r="L136" s="19" t="s">
        <v>2241</v>
      </c>
      <c r="M136" s="19" t="s">
        <v>2622</v>
      </c>
      <c r="N136" s="19" t="s">
        <v>2080</v>
      </c>
      <c r="O136" s="19" t="s">
        <v>1868</v>
      </c>
      <c r="P136" s="19" t="s">
        <v>38</v>
      </c>
      <c r="Q136" s="19" t="s">
        <v>2762</v>
      </c>
      <c r="R136" s="19">
        <v>1</v>
      </c>
      <c r="S136" s="19" t="s">
        <v>2761</v>
      </c>
      <c r="T136" s="19" t="s">
        <v>2084</v>
      </c>
      <c r="U136" s="30" t="s">
        <v>53</v>
      </c>
      <c r="V136" s="19" t="s">
        <v>900</v>
      </c>
      <c r="W136" s="19" t="s">
        <v>2759</v>
      </c>
      <c r="X136" s="19"/>
    </row>
    <row r="137" spans="2:24" ht="57.6" x14ac:dyDescent="0.3">
      <c r="B137" s="30">
        <v>133</v>
      </c>
      <c r="C137" s="30">
        <v>2018</v>
      </c>
      <c r="D137" s="30" t="s">
        <v>2770</v>
      </c>
      <c r="E137" s="30" t="s">
        <v>2768</v>
      </c>
      <c r="F137" s="30" t="s">
        <v>2769</v>
      </c>
      <c r="G137" s="30" t="s">
        <v>483</v>
      </c>
      <c r="H137" s="30" t="s">
        <v>2772</v>
      </c>
      <c r="I137" s="30" t="s">
        <v>2771</v>
      </c>
      <c r="J137" s="30" t="s">
        <v>2037</v>
      </c>
      <c r="K137" s="30" t="s">
        <v>24</v>
      </c>
      <c r="L137" s="30" t="s">
        <v>2775</v>
      </c>
      <c r="M137" s="30" t="s">
        <v>2622</v>
      </c>
      <c r="N137" s="30" t="s">
        <v>2080</v>
      </c>
      <c r="O137" s="30" t="s">
        <v>1868</v>
      </c>
      <c r="P137" s="30" t="s">
        <v>345</v>
      </c>
      <c r="Q137" s="19" t="s">
        <v>345</v>
      </c>
      <c r="R137" s="19">
        <v>1</v>
      </c>
      <c r="S137" s="19" t="s">
        <v>345</v>
      </c>
      <c r="T137" s="19" t="s">
        <v>2773</v>
      </c>
      <c r="U137" s="30" t="s">
        <v>2774</v>
      </c>
      <c r="V137" s="19" t="s">
        <v>897</v>
      </c>
      <c r="W137" s="2" t="s">
        <v>2776</v>
      </c>
      <c r="X137" s="19"/>
    </row>
    <row r="138" spans="2:24" x14ac:dyDescent="0.3">
      <c r="C138" s="19"/>
      <c r="D138" s="19"/>
      <c r="E138" s="19"/>
      <c r="F138" s="19"/>
      <c r="G138" s="19"/>
      <c r="H138" s="19"/>
      <c r="I138" s="19"/>
      <c r="J138" s="30"/>
      <c r="K138" s="30"/>
      <c r="L138" s="30"/>
      <c r="M138" s="30"/>
      <c r="N138" s="30"/>
      <c r="O138" s="30"/>
      <c r="P138" s="30"/>
      <c r="Q138" s="19"/>
      <c r="R138" s="19"/>
      <c r="S138" s="19"/>
      <c r="T138" s="19"/>
      <c r="U138" s="30"/>
      <c r="V138" s="19"/>
      <c r="W138" s="19"/>
      <c r="X138" s="19"/>
    </row>
    <row r="139" spans="2:24" x14ac:dyDescent="0.3">
      <c r="C139" s="19"/>
      <c r="D139" s="19"/>
      <c r="E139" s="19"/>
      <c r="F139" s="19"/>
      <c r="G139" s="19"/>
      <c r="H139" s="19"/>
      <c r="I139" s="19"/>
      <c r="J139" s="19"/>
      <c r="K139" s="19"/>
      <c r="L139" s="19"/>
      <c r="M139" s="19"/>
      <c r="N139" s="19"/>
      <c r="O139" s="19"/>
      <c r="P139" s="19"/>
      <c r="Q139" s="19"/>
      <c r="R139" s="19"/>
      <c r="S139" s="19"/>
      <c r="T139" s="19"/>
      <c r="U139" s="30"/>
      <c r="V139" s="19"/>
      <c r="W139" s="19"/>
      <c r="X139" s="19"/>
    </row>
    <row r="140" spans="2:24" x14ac:dyDescent="0.3">
      <c r="C140" s="19"/>
      <c r="D140" s="19"/>
      <c r="E140" s="19"/>
      <c r="F140" s="19"/>
      <c r="G140" s="19"/>
      <c r="H140" s="19"/>
      <c r="I140" s="19"/>
      <c r="J140" s="19"/>
      <c r="K140" s="19"/>
      <c r="L140" s="19"/>
      <c r="M140" s="19"/>
      <c r="N140" s="19"/>
      <c r="O140" s="19"/>
      <c r="P140" s="19"/>
      <c r="Q140" s="19"/>
      <c r="R140" s="19"/>
      <c r="S140" s="19"/>
      <c r="T140" s="19"/>
      <c r="U140" s="30"/>
      <c r="V140" s="19"/>
      <c r="W140" s="19"/>
      <c r="X140" s="19"/>
    </row>
    <row r="141" spans="2:24" x14ac:dyDescent="0.3">
      <c r="C141" s="19"/>
      <c r="D141" s="19"/>
      <c r="E141" s="19"/>
      <c r="F141" s="19"/>
      <c r="G141" s="19"/>
      <c r="H141" s="19"/>
      <c r="I141" s="19"/>
      <c r="J141" s="19"/>
      <c r="K141" s="19"/>
      <c r="L141" s="19"/>
      <c r="M141" s="19"/>
      <c r="N141" s="19"/>
      <c r="O141" s="19"/>
      <c r="P141" s="19"/>
      <c r="Q141" s="19"/>
      <c r="R141" s="19"/>
      <c r="S141" s="19"/>
      <c r="T141" s="19"/>
      <c r="U141" s="30"/>
      <c r="V141" s="19"/>
      <c r="W141" s="19"/>
      <c r="X141" s="19"/>
    </row>
    <row r="142" spans="2:24" x14ac:dyDescent="0.3">
      <c r="C142" s="19"/>
      <c r="D142" s="19"/>
      <c r="E142" s="19"/>
      <c r="F142" s="19"/>
      <c r="G142" s="19"/>
      <c r="H142" s="19"/>
      <c r="I142" s="19"/>
      <c r="J142" s="19"/>
      <c r="K142" s="19"/>
      <c r="L142" s="19"/>
      <c r="M142" s="19"/>
      <c r="N142" s="19"/>
      <c r="O142" s="19"/>
      <c r="P142" s="19"/>
      <c r="Q142" s="19"/>
      <c r="R142" s="19"/>
      <c r="S142" s="19"/>
      <c r="T142" s="19"/>
      <c r="U142" s="30"/>
      <c r="V142" s="19"/>
      <c r="W142" s="19"/>
      <c r="X142" s="19"/>
    </row>
    <row r="143" spans="2:24" x14ac:dyDescent="0.3">
      <c r="C143" s="19"/>
      <c r="D143" s="19"/>
      <c r="E143" s="19"/>
      <c r="F143" s="19"/>
      <c r="G143" s="19"/>
      <c r="H143" s="19"/>
      <c r="I143" s="19"/>
      <c r="J143" s="19"/>
      <c r="K143" s="19"/>
      <c r="L143" s="19"/>
      <c r="M143" s="19"/>
      <c r="N143" s="19"/>
      <c r="O143" s="19"/>
      <c r="P143" s="19"/>
      <c r="Q143" s="19"/>
      <c r="R143" s="19"/>
      <c r="S143" s="19"/>
      <c r="T143" s="19"/>
      <c r="U143" s="30"/>
      <c r="V143" s="19"/>
      <c r="W143" s="19"/>
      <c r="X143" s="19"/>
    </row>
    <row r="144" spans="2:24" x14ac:dyDescent="0.3">
      <c r="C144" s="19"/>
      <c r="D144" s="19"/>
      <c r="E144" s="19"/>
      <c r="F144" s="19"/>
      <c r="G144" s="19"/>
      <c r="H144" s="19"/>
      <c r="I144" s="19"/>
      <c r="J144" s="19"/>
      <c r="K144" s="19"/>
      <c r="L144" s="19"/>
      <c r="M144" s="19"/>
      <c r="N144" s="19"/>
      <c r="O144" s="19"/>
      <c r="P144" s="19"/>
      <c r="Q144" s="19"/>
      <c r="R144" s="19"/>
      <c r="S144" s="19"/>
      <c r="T144" s="19"/>
      <c r="U144" s="30"/>
      <c r="V144" s="19"/>
      <c r="W144" s="19"/>
      <c r="X144" s="19"/>
    </row>
    <row r="145" spans="3:24" x14ac:dyDescent="0.3">
      <c r="C145" s="19"/>
      <c r="D145" s="19"/>
      <c r="E145" s="19"/>
      <c r="F145" s="19"/>
      <c r="G145" s="19"/>
      <c r="H145" s="19"/>
      <c r="I145" s="19"/>
      <c r="J145" s="19"/>
      <c r="K145" s="19"/>
      <c r="L145" s="19"/>
      <c r="M145" s="19"/>
      <c r="N145" s="19"/>
      <c r="O145" s="19"/>
      <c r="P145" s="19"/>
      <c r="Q145" s="19"/>
      <c r="R145" s="19"/>
      <c r="S145" s="19"/>
      <c r="T145" s="19"/>
      <c r="U145" s="30"/>
      <c r="V145" s="19"/>
      <c r="W145" s="19"/>
      <c r="X145" s="19"/>
    </row>
    <row r="146" spans="3:24" x14ac:dyDescent="0.3">
      <c r="C146" s="19"/>
      <c r="D146" s="19"/>
      <c r="E146" s="19"/>
      <c r="F146" s="19"/>
      <c r="G146" s="19"/>
      <c r="H146" s="19"/>
      <c r="I146" s="19"/>
      <c r="J146" s="19"/>
      <c r="K146" s="19"/>
      <c r="L146" s="19"/>
      <c r="M146" s="19"/>
      <c r="N146" s="19"/>
      <c r="O146" s="19"/>
      <c r="P146" s="19"/>
      <c r="Q146" s="19"/>
      <c r="R146" s="19"/>
      <c r="S146" s="19"/>
      <c r="T146" s="19"/>
      <c r="U146" s="30"/>
      <c r="V146" s="19"/>
      <c r="W146" s="19"/>
      <c r="X146" s="19"/>
    </row>
    <row r="147" spans="3:24" x14ac:dyDescent="0.3">
      <c r="C147" s="19"/>
      <c r="D147" s="19"/>
      <c r="E147" s="19"/>
      <c r="F147" s="19"/>
      <c r="G147" s="19"/>
      <c r="H147" s="19"/>
      <c r="I147" s="19"/>
      <c r="J147" s="19"/>
      <c r="K147" s="19"/>
      <c r="L147" s="19"/>
      <c r="M147" s="19"/>
      <c r="N147" s="19"/>
      <c r="O147" s="19"/>
      <c r="P147" s="19"/>
      <c r="Q147" s="19"/>
      <c r="R147" s="19"/>
      <c r="S147" s="19"/>
      <c r="T147" s="19"/>
      <c r="U147" s="30"/>
      <c r="V147" s="19"/>
      <c r="W147" s="19"/>
      <c r="X147" s="19"/>
    </row>
    <row r="148" spans="3:24" x14ac:dyDescent="0.3">
      <c r="C148" s="19"/>
      <c r="D148" s="19"/>
      <c r="E148" s="19"/>
      <c r="F148" s="19"/>
      <c r="G148" s="19"/>
      <c r="H148" s="19"/>
      <c r="I148" s="19"/>
      <c r="J148" s="19"/>
      <c r="K148" s="19"/>
      <c r="L148" s="19"/>
      <c r="M148" s="19"/>
      <c r="N148" s="19"/>
      <c r="O148" s="19"/>
      <c r="P148" s="19"/>
      <c r="Q148" s="19"/>
      <c r="R148" s="19"/>
      <c r="S148" s="19"/>
      <c r="T148" s="19"/>
      <c r="U148" s="30"/>
      <c r="V148" s="19"/>
      <c r="W148" s="19"/>
      <c r="X148" s="19"/>
    </row>
    <row r="149" spans="3:24" x14ac:dyDescent="0.3">
      <c r="C149" s="19"/>
      <c r="D149" s="19"/>
      <c r="E149" s="19"/>
      <c r="F149" s="19"/>
      <c r="G149" s="19"/>
      <c r="H149" s="19"/>
      <c r="I149" s="19"/>
      <c r="J149" s="19"/>
      <c r="K149" s="19"/>
      <c r="L149" s="19"/>
      <c r="M149" s="19"/>
      <c r="N149" s="19"/>
      <c r="O149" s="19"/>
      <c r="P149" s="19"/>
      <c r="Q149" s="19"/>
      <c r="R149" s="19"/>
      <c r="S149" s="19"/>
      <c r="T149" s="19"/>
      <c r="U149" s="30"/>
      <c r="V149" s="19"/>
      <c r="W149" s="19"/>
      <c r="X149" s="19"/>
    </row>
    <row r="150" spans="3:24" x14ac:dyDescent="0.3">
      <c r="C150" s="19"/>
      <c r="D150" s="19"/>
      <c r="E150" s="19"/>
      <c r="F150" s="19"/>
      <c r="G150" s="19"/>
      <c r="H150" s="19"/>
      <c r="I150" s="19"/>
      <c r="J150" s="19"/>
      <c r="K150" s="19"/>
      <c r="L150" s="19"/>
      <c r="M150" s="19"/>
      <c r="N150" s="19"/>
      <c r="O150" s="19"/>
      <c r="P150" s="19"/>
      <c r="Q150" s="19"/>
      <c r="R150" s="19"/>
      <c r="S150" s="19"/>
      <c r="T150" s="19"/>
      <c r="U150" s="30"/>
      <c r="V150" s="19"/>
      <c r="W150" s="19"/>
      <c r="X150" s="19"/>
    </row>
    <row r="151" spans="3:24" x14ac:dyDescent="0.3">
      <c r="C151" s="19"/>
      <c r="D151" s="19"/>
      <c r="E151" s="19"/>
      <c r="F151" s="19"/>
      <c r="G151" s="19"/>
      <c r="H151" s="19"/>
      <c r="I151" s="19"/>
      <c r="J151" s="19"/>
      <c r="K151" s="19"/>
      <c r="L151" s="19"/>
      <c r="M151" s="19"/>
      <c r="N151" s="19"/>
      <c r="O151" s="19"/>
      <c r="P151" s="19"/>
      <c r="Q151" s="19"/>
      <c r="R151" s="19"/>
      <c r="S151" s="19"/>
      <c r="T151" s="19"/>
      <c r="U151" s="30"/>
      <c r="V151" s="19"/>
      <c r="W151" s="19"/>
      <c r="X151" s="19"/>
    </row>
    <row r="152" spans="3:24" x14ac:dyDescent="0.3">
      <c r="C152" s="19"/>
      <c r="D152" s="19"/>
      <c r="E152" s="19"/>
      <c r="F152" s="19"/>
      <c r="G152" s="19"/>
      <c r="H152" s="19"/>
      <c r="I152" s="19"/>
      <c r="J152" s="19"/>
      <c r="K152" s="19"/>
      <c r="L152" s="19"/>
      <c r="M152" s="19"/>
      <c r="N152" s="19"/>
      <c r="O152" s="19"/>
      <c r="P152" s="19"/>
      <c r="Q152" s="19"/>
      <c r="R152" s="19"/>
      <c r="S152" s="19"/>
      <c r="T152" s="19"/>
      <c r="U152" s="30"/>
      <c r="V152" s="19"/>
      <c r="W152" s="19"/>
      <c r="X152" s="19"/>
    </row>
    <row r="153" spans="3:24" x14ac:dyDescent="0.3">
      <c r="C153" s="19"/>
      <c r="D153" s="19"/>
      <c r="E153" s="19"/>
      <c r="F153" s="19"/>
      <c r="G153" s="19"/>
      <c r="H153" s="19"/>
      <c r="I153" s="19"/>
      <c r="J153" s="19"/>
      <c r="K153" s="19"/>
      <c r="L153" s="19"/>
      <c r="M153" s="19"/>
      <c r="N153" s="19"/>
      <c r="O153" s="19"/>
      <c r="P153" s="19"/>
      <c r="Q153" s="19"/>
      <c r="R153" s="19"/>
      <c r="S153" s="19"/>
      <c r="T153" s="19"/>
      <c r="U153" s="30"/>
      <c r="V153" s="19"/>
      <c r="W153" s="19"/>
      <c r="X153" s="19"/>
    </row>
    <row r="154" spans="3:24" x14ac:dyDescent="0.3">
      <c r="C154" s="19"/>
      <c r="D154" s="19"/>
      <c r="E154" s="19"/>
      <c r="F154" s="19"/>
      <c r="G154" s="19"/>
      <c r="H154" s="19"/>
      <c r="I154" s="19"/>
      <c r="J154" s="19"/>
      <c r="K154" s="19"/>
      <c r="L154" s="19"/>
      <c r="M154" s="19"/>
      <c r="N154" s="19"/>
      <c r="O154" s="19"/>
      <c r="P154" s="19"/>
      <c r="Q154" s="19"/>
      <c r="R154" s="19"/>
      <c r="S154" s="19"/>
      <c r="T154" s="19"/>
      <c r="U154" s="30"/>
      <c r="V154" s="19"/>
      <c r="W154" s="19"/>
      <c r="X154" s="19"/>
    </row>
    <row r="155" spans="3:24" x14ac:dyDescent="0.3">
      <c r="C155" s="19"/>
      <c r="D155" s="19"/>
      <c r="E155" s="19"/>
      <c r="F155" s="19"/>
      <c r="G155" s="19"/>
      <c r="H155" s="19"/>
      <c r="I155" s="19"/>
      <c r="J155" s="19"/>
      <c r="K155" s="19"/>
      <c r="L155" s="19"/>
      <c r="M155" s="19"/>
      <c r="N155" s="19"/>
      <c r="O155" s="19"/>
      <c r="P155" s="19"/>
      <c r="Q155" s="19"/>
      <c r="R155" s="19"/>
      <c r="S155" s="19"/>
      <c r="T155" s="19"/>
      <c r="U155" s="30"/>
      <c r="V155" s="19"/>
      <c r="W155" s="19"/>
      <c r="X155" s="19"/>
    </row>
    <row r="156" spans="3:24" x14ac:dyDescent="0.3">
      <c r="C156" s="19"/>
      <c r="D156" s="19"/>
      <c r="E156" s="19"/>
      <c r="F156" s="19"/>
      <c r="G156" s="19"/>
      <c r="H156" s="19"/>
      <c r="I156" s="19"/>
      <c r="J156" s="19"/>
      <c r="K156" s="19"/>
      <c r="L156" s="19"/>
      <c r="M156" s="19"/>
      <c r="N156" s="19"/>
      <c r="O156" s="19"/>
      <c r="P156" s="19"/>
      <c r="Q156" s="19"/>
      <c r="R156" s="19"/>
      <c r="S156" s="19"/>
      <c r="T156" s="19"/>
      <c r="U156" s="30"/>
      <c r="V156" s="19"/>
      <c r="W156" s="19"/>
      <c r="X156" s="19"/>
    </row>
    <row r="157" spans="3:24" x14ac:dyDescent="0.3">
      <c r="C157" s="19"/>
      <c r="D157" s="19"/>
      <c r="E157" s="19"/>
      <c r="F157" s="19"/>
      <c r="G157" s="19"/>
      <c r="H157" s="19"/>
      <c r="I157" s="19"/>
      <c r="J157" s="19"/>
      <c r="K157" s="19"/>
      <c r="L157" s="19"/>
      <c r="M157" s="19"/>
      <c r="N157" s="19"/>
      <c r="O157" s="19"/>
      <c r="P157" s="19"/>
      <c r="Q157" s="19"/>
      <c r="R157" s="19"/>
      <c r="S157" s="19"/>
      <c r="T157" s="19"/>
      <c r="U157" s="30"/>
      <c r="V157" s="19"/>
      <c r="W157" s="19"/>
      <c r="X157" s="19"/>
    </row>
    <row r="158" spans="3:24" x14ac:dyDescent="0.3">
      <c r="C158" s="19"/>
      <c r="D158" s="19"/>
      <c r="E158" s="19"/>
      <c r="F158" s="19"/>
      <c r="G158" s="19"/>
      <c r="H158" s="19"/>
      <c r="I158" s="19"/>
      <c r="J158" s="19"/>
      <c r="K158" s="19"/>
      <c r="L158" s="19"/>
      <c r="M158" s="19"/>
      <c r="N158" s="19"/>
      <c r="O158" s="19"/>
      <c r="P158" s="19"/>
      <c r="Q158" s="19"/>
      <c r="R158" s="19"/>
      <c r="S158" s="19"/>
      <c r="T158" s="19"/>
      <c r="U158" s="30"/>
      <c r="V158" s="19"/>
      <c r="W158" s="19"/>
      <c r="X158" s="19"/>
    </row>
    <row r="159" spans="3:24" x14ac:dyDescent="0.3">
      <c r="C159" s="19"/>
      <c r="D159" s="19"/>
      <c r="E159" s="19"/>
      <c r="F159" s="19"/>
      <c r="G159" s="19"/>
      <c r="H159" s="19"/>
      <c r="I159" s="19"/>
      <c r="J159" s="19"/>
      <c r="K159" s="19"/>
      <c r="L159" s="19"/>
      <c r="M159" s="19"/>
      <c r="N159" s="19"/>
      <c r="O159" s="19"/>
      <c r="P159" s="19"/>
      <c r="Q159" s="19"/>
      <c r="R159" s="19"/>
      <c r="S159" s="19"/>
      <c r="T159" s="19"/>
      <c r="U159" s="30"/>
      <c r="V159" s="19"/>
      <c r="W159" s="19"/>
      <c r="X159" s="19"/>
    </row>
    <row r="160" spans="3:24" x14ac:dyDescent="0.3">
      <c r="C160" s="19"/>
      <c r="D160" s="19"/>
      <c r="E160" s="19"/>
      <c r="F160" s="19"/>
      <c r="G160" s="19"/>
      <c r="H160" s="19"/>
      <c r="I160" s="19"/>
      <c r="J160" s="19"/>
      <c r="K160" s="19"/>
      <c r="L160" s="19"/>
      <c r="M160" s="19"/>
      <c r="N160" s="19"/>
      <c r="O160" s="19"/>
      <c r="P160" s="19"/>
      <c r="Q160" s="19"/>
      <c r="R160" s="19"/>
      <c r="S160" s="19"/>
      <c r="T160" s="19"/>
      <c r="U160" s="30"/>
      <c r="V160" s="19"/>
      <c r="W160" s="19"/>
      <c r="X160" s="19"/>
    </row>
    <row r="161" spans="3:24" x14ac:dyDescent="0.3">
      <c r="C161" s="19"/>
      <c r="D161" s="19"/>
      <c r="E161" s="19"/>
      <c r="F161" s="19"/>
      <c r="G161" s="19"/>
      <c r="H161" s="19"/>
      <c r="I161" s="19"/>
      <c r="J161" s="19"/>
      <c r="K161" s="19"/>
      <c r="L161" s="19"/>
      <c r="M161" s="19"/>
      <c r="N161" s="19"/>
      <c r="O161" s="19"/>
      <c r="P161" s="19"/>
      <c r="Q161" s="19"/>
      <c r="R161" s="19"/>
      <c r="S161" s="19"/>
      <c r="T161" s="19"/>
      <c r="U161" s="30"/>
      <c r="V161" s="19"/>
      <c r="W161" s="19"/>
      <c r="X161" s="19"/>
    </row>
    <row r="162" spans="3:24" x14ac:dyDescent="0.3">
      <c r="C162" s="19"/>
      <c r="D162" s="19"/>
      <c r="E162" s="19"/>
      <c r="F162" s="19"/>
      <c r="G162" s="19"/>
      <c r="H162" s="19"/>
      <c r="I162" s="19"/>
      <c r="J162" s="19"/>
      <c r="K162" s="19"/>
      <c r="L162" s="19"/>
      <c r="M162" s="19"/>
      <c r="N162" s="19"/>
      <c r="O162" s="19"/>
      <c r="P162" s="19"/>
      <c r="Q162" s="19"/>
      <c r="R162" s="19"/>
      <c r="S162" s="19"/>
      <c r="T162" s="19"/>
      <c r="U162" s="30"/>
      <c r="V162" s="19"/>
      <c r="W162" s="19"/>
      <c r="X162" s="19"/>
    </row>
    <row r="163" spans="3:24" x14ac:dyDescent="0.3">
      <c r="C163" s="19"/>
      <c r="D163" s="19"/>
      <c r="E163" s="19"/>
      <c r="F163" s="19"/>
      <c r="G163" s="19"/>
      <c r="H163" s="19"/>
      <c r="I163" s="19"/>
      <c r="J163" s="19"/>
      <c r="K163" s="19"/>
      <c r="L163" s="19"/>
      <c r="M163" s="19"/>
      <c r="N163" s="19"/>
      <c r="O163" s="19"/>
      <c r="P163" s="19"/>
      <c r="Q163" s="19"/>
      <c r="R163" s="19"/>
      <c r="S163" s="19"/>
      <c r="T163" s="19"/>
      <c r="U163" s="30"/>
      <c r="V163" s="19"/>
      <c r="W163" s="19"/>
      <c r="X163" s="19"/>
    </row>
    <row r="164" spans="3:24" x14ac:dyDescent="0.3">
      <c r="C164" s="19"/>
      <c r="D164" s="19"/>
      <c r="E164" s="19"/>
      <c r="F164" s="19"/>
      <c r="G164" s="19"/>
      <c r="H164" s="19"/>
      <c r="I164" s="19"/>
      <c r="J164" s="19"/>
      <c r="K164" s="19"/>
      <c r="L164" s="19"/>
      <c r="M164" s="19"/>
      <c r="N164" s="19"/>
      <c r="O164" s="19"/>
      <c r="P164" s="19"/>
      <c r="Q164" s="19"/>
      <c r="R164" s="19"/>
      <c r="S164" s="19"/>
      <c r="T164" s="19"/>
      <c r="U164" s="30"/>
      <c r="V164" s="19"/>
      <c r="W164" s="19"/>
      <c r="X164" s="19"/>
    </row>
    <row r="165" spans="3:24" x14ac:dyDescent="0.3">
      <c r="C165" s="19"/>
      <c r="D165" s="19"/>
      <c r="E165" s="19"/>
      <c r="F165" s="19"/>
      <c r="G165" s="19"/>
      <c r="H165" s="19"/>
      <c r="I165" s="19"/>
      <c r="J165" s="19"/>
      <c r="K165" s="19"/>
      <c r="L165" s="19"/>
      <c r="M165" s="19"/>
      <c r="N165" s="19"/>
      <c r="O165" s="19"/>
      <c r="P165" s="19"/>
      <c r="Q165" s="19"/>
      <c r="R165" s="19"/>
      <c r="S165" s="19"/>
      <c r="T165" s="19"/>
      <c r="U165" s="30"/>
      <c r="V165" s="19"/>
      <c r="W165" s="19"/>
      <c r="X165" s="19"/>
    </row>
    <row r="166" spans="3:24" x14ac:dyDescent="0.3">
      <c r="C166" s="19"/>
      <c r="D166" s="19"/>
      <c r="E166" s="19"/>
      <c r="F166" s="19"/>
      <c r="G166" s="19"/>
      <c r="H166" s="19"/>
      <c r="I166" s="19"/>
      <c r="J166" s="19"/>
      <c r="K166" s="19"/>
      <c r="L166" s="19"/>
      <c r="M166" s="19"/>
      <c r="N166" s="19"/>
      <c r="O166" s="19"/>
      <c r="P166" s="19"/>
      <c r="Q166" s="19"/>
      <c r="R166" s="19"/>
      <c r="S166" s="19"/>
      <c r="T166" s="19"/>
      <c r="U166" s="30"/>
      <c r="V166" s="19"/>
      <c r="W166" s="19"/>
      <c r="X166" s="19"/>
    </row>
    <row r="167" spans="3:24" x14ac:dyDescent="0.3">
      <c r="C167" s="19"/>
      <c r="D167" s="19"/>
      <c r="E167" s="19"/>
      <c r="F167" s="19"/>
      <c r="G167" s="19"/>
      <c r="H167" s="19"/>
      <c r="I167" s="19"/>
      <c r="J167" s="19"/>
      <c r="K167" s="19"/>
      <c r="L167" s="19"/>
      <c r="M167" s="19"/>
      <c r="N167" s="19"/>
      <c r="O167" s="19"/>
      <c r="P167" s="19"/>
      <c r="Q167" s="19"/>
      <c r="R167" s="19"/>
      <c r="S167" s="19"/>
      <c r="T167" s="19"/>
      <c r="U167" s="30"/>
      <c r="V167" s="19"/>
      <c r="W167" s="19"/>
      <c r="X167" s="19"/>
    </row>
    <row r="168" spans="3:24" x14ac:dyDescent="0.3">
      <c r="C168" s="19"/>
      <c r="D168" s="19"/>
      <c r="E168" s="19"/>
      <c r="F168" s="19"/>
      <c r="G168" s="19"/>
      <c r="H168" s="19"/>
      <c r="I168" s="19"/>
      <c r="J168" s="19"/>
      <c r="K168" s="19"/>
      <c r="L168" s="19"/>
      <c r="M168" s="19"/>
      <c r="N168" s="19"/>
      <c r="O168" s="19"/>
      <c r="P168" s="19"/>
      <c r="Q168" s="19"/>
      <c r="R168" s="19"/>
      <c r="S168" s="19"/>
      <c r="T168" s="19"/>
      <c r="U168" s="30"/>
      <c r="V168" s="19"/>
      <c r="W168" s="19"/>
      <c r="X168" s="19"/>
    </row>
    <row r="169" spans="3:24" x14ac:dyDescent="0.3">
      <c r="C169" s="19"/>
      <c r="D169" s="19"/>
      <c r="E169" s="19"/>
      <c r="F169" s="19"/>
      <c r="G169" s="19"/>
      <c r="H169" s="19"/>
      <c r="I169" s="19"/>
      <c r="J169" s="19"/>
      <c r="K169" s="19"/>
      <c r="L169" s="19"/>
      <c r="M169" s="19"/>
      <c r="N169" s="19"/>
      <c r="O169" s="19"/>
      <c r="P169" s="19"/>
      <c r="Q169" s="19"/>
      <c r="R169" s="19"/>
      <c r="S169" s="19"/>
      <c r="T169" s="19"/>
      <c r="U169" s="30"/>
      <c r="V169" s="19"/>
      <c r="W169" s="19"/>
      <c r="X169" s="19"/>
    </row>
    <row r="170" spans="3:24" x14ac:dyDescent="0.3">
      <c r="C170" s="19"/>
      <c r="D170" s="19"/>
      <c r="E170" s="19"/>
      <c r="F170" s="19"/>
      <c r="G170" s="19"/>
      <c r="H170" s="19"/>
      <c r="I170" s="19"/>
      <c r="J170" s="19"/>
      <c r="K170" s="19"/>
      <c r="L170" s="19"/>
      <c r="M170" s="19"/>
      <c r="N170" s="19"/>
      <c r="O170" s="19"/>
      <c r="P170" s="19"/>
      <c r="Q170" s="19"/>
      <c r="R170" s="19"/>
      <c r="S170" s="19"/>
      <c r="T170" s="19"/>
      <c r="U170" s="30"/>
      <c r="V170" s="19"/>
      <c r="W170" s="19"/>
      <c r="X170" s="19"/>
    </row>
    <row r="171" spans="3:24" x14ac:dyDescent="0.3">
      <c r="C171" s="19"/>
      <c r="D171" s="19"/>
      <c r="E171" s="19"/>
      <c r="F171" s="19"/>
      <c r="G171" s="19"/>
      <c r="H171" s="19"/>
      <c r="I171" s="19"/>
      <c r="J171" s="19"/>
      <c r="K171" s="19"/>
      <c r="L171" s="19"/>
      <c r="M171" s="19"/>
      <c r="N171" s="19"/>
      <c r="O171" s="19"/>
      <c r="P171" s="19"/>
      <c r="Q171" s="19"/>
      <c r="R171" s="19"/>
      <c r="S171" s="19"/>
      <c r="T171" s="19"/>
      <c r="U171" s="30"/>
      <c r="V171" s="19"/>
      <c r="W171" s="19"/>
      <c r="X171" s="19"/>
    </row>
    <row r="172" spans="3:24" x14ac:dyDescent="0.3">
      <c r="C172" s="19"/>
      <c r="D172" s="19"/>
      <c r="E172" s="19"/>
      <c r="F172" s="19"/>
      <c r="G172" s="19"/>
      <c r="H172" s="19"/>
      <c r="I172" s="19"/>
      <c r="J172" s="19"/>
      <c r="K172" s="19"/>
      <c r="L172" s="19"/>
      <c r="M172" s="19"/>
      <c r="N172" s="19"/>
      <c r="O172" s="19"/>
      <c r="P172" s="19"/>
      <c r="Q172" s="19"/>
      <c r="R172" s="19"/>
      <c r="S172" s="19"/>
      <c r="T172" s="19"/>
      <c r="U172" s="30"/>
      <c r="V172" s="19"/>
      <c r="W172" s="19"/>
      <c r="X172" s="19"/>
    </row>
    <row r="173" spans="3:24" x14ac:dyDescent="0.3">
      <c r="C173" s="19"/>
      <c r="D173" s="19"/>
      <c r="E173" s="19"/>
      <c r="F173" s="19"/>
      <c r="G173" s="19"/>
      <c r="H173" s="19"/>
      <c r="I173" s="19"/>
      <c r="J173" s="19"/>
      <c r="K173" s="19"/>
      <c r="L173" s="19"/>
      <c r="M173" s="19"/>
      <c r="N173" s="19"/>
      <c r="O173" s="19"/>
      <c r="P173" s="19"/>
      <c r="Q173" s="19"/>
      <c r="R173" s="19"/>
      <c r="S173" s="19"/>
      <c r="T173" s="19"/>
      <c r="U173" s="30"/>
      <c r="V173" s="19"/>
      <c r="W173" s="19"/>
      <c r="X173" s="19"/>
    </row>
  </sheetData>
  <sortState ref="B4:X135">
    <sortCondition ref="C4:C135"/>
  </sortState>
  <mergeCells count="5">
    <mergeCell ref="B3:I3"/>
    <mergeCell ref="J3:P3"/>
    <mergeCell ref="Q3:S3"/>
    <mergeCell ref="T3:W3"/>
    <mergeCell ref="B2:X2"/>
  </mergeCells>
  <conditionalFormatting sqref="W35">
    <cfRule type="cellIs" dxfId="15" priority="20" operator="equal">
      <formula>"Very good"</formula>
    </cfRule>
    <cfRule type="cellIs" dxfId="14" priority="21" operator="equal">
      <formula>"good"</formula>
    </cfRule>
    <cfRule type="cellIs" dxfId="13" priority="22" operator="equal">
      <formula>"reasonable"</formula>
    </cfRule>
    <cfRule type="cellIs" dxfId="12" priority="23" operator="equal">
      <formula>"not good"</formula>
    </cfRule>
    <cfRule type="cellIs" dxfId="11" priority="24" operator="equal">
      <formula>"bad"</formula>
    </cfRule>
  </conditionalFormatting>
  <conditionalFormatting sqref="V172:V173">
    <cfRule type="cellIs" dxfId="10" priority="10" operator="equal">
      <formula>"Very good"</formula>
    </cfRule>
    <cfRule type="cellIs" dxfId="9" priority="11" operator="equal">
      <formula>"good"</formula>
    </cfRule>
    <cfRule type="cellIs" dxfId="8" priority="12" operator="equal">
      <formula>"reasonable"</formula>
    </cfRule>
    <cfRule type="cellIs" dxfId="7" priority="13" operator="equal">
      <formula>"not good"</formula>
    </cfRule>
    <cfRule type="cellIs" dxfId="6" priority="14" operator="equal">
      <formula>"bad"</formula>
    </cfRule>
  </conditionalFormatting>
  <conditionalFormatting sqref="X132">
    <cfRule type="cellIs" dxfId="5" priority="3" operator="equal">
      <formula>"yes"</formula>
    </cfRule>
  </conditionalFormatting>
  <conditionalFormatting sqref="V1:V999">
    <cfRule type="cellIs" dxfId="4" priority="5" operator="equal">
      <formula>"very good"</formula>
    </cfRule>
    <cfRule type="cellIs" dxfId="3" priority="6" operator="equal">
      <formula>"good"</formula>
    </cfRule>
    <cfRule type="cellIs" dxfId="2" priority="7" operator="equal">
      <formula>"reasonable"</formula>
    </cfRule>
    <cfRule type="cellIs" dxfId="1" priority="8" operator="equal">
      <formula>"poor"</formula>
    </cfRule>
    <cfRule type="cellIs" dxfId="0" priority="9" operator="equal">
      <formula>"very poor"</formula>
    </cfRule>
  </conditionalFormatting>
  <hyperlinks>
    <hyperlink ref="I94" r:id="rId1" display="https://doi.org/10.1108/EC-05-2012-0103"/>
  </hyperlinks>
  <pageMargins left="0.7" right="0.7" top="0.75" bottom="0.75" header="0.3" footer="0.3"/>
  <pageSetup paperSize="9" scale="48" orientation="landscape" r:id="rId2"/>
  <colBreaks count="1" manualBreakCount="1">
    <brk id="12" min="1" max="120"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3:Q199"/>
  <sheetViews>
    <sheetView zoomScale="85" zoomScaleNormal="85" workbookViewId="0">
      <selection activeCell="P11" sqref="P11"/>
    </sheetView>
  </sheetViews>
  <sheetFormatPr defaultColWidth="8.77734375" defaultRowHeight="14.4" x14ac:dyDescent="0.3"/>
  <cols>
    <col min="2" max="5" width="12.6640625" customWidth="1"/>
    <col min="6" max="6" width="11" customWidth="1"/>
    <col min="7" max="7" width="11.5546875" customWidth="1"/>
    <col min="20" max="20" width="16.77734375" customWidth="1"/>
  </cols>
  <sheetData>
    <row r="3" spans="1:9" x14ac:dyDescent="0.3">
      <c r="A3" s="56" t="s">
        <v>2720</v>
      </c>
      <c r="B3" s="56"/>
      <c r="C3" s="56"/>
      <c r="D3" s="56"/>
      <c r="E3" s="56"/>
      <c r="F3" s="56"/>
      <c r="G3" s="56"/>
    </row>
    <row r="4" spans="1:9" ht="43.2" x14ac:dyDescent="0.3">
      <c r="B4" s="34" t="s">
        <v>2723</v>
      </c>
      <c r="C4" s="34" t="s">
        <v>2724</v>
      </c>
      <c r="D4" s="34" t="s">
        <v>2725</v>
      </c>
      <c r="E4" s="34" t="s">
        <v>2738</v>
      </c>
    </row>
    <row r="5" spans="1:9" x14ac:dyDescent="0.3">
      <c r="B5">
        <f>COUNTIF('Comparisons SAFIR'!$T$5:$T$10000,"experimental tests")</f>
        <v>95</v>
      </c>
      <c r="C5">
        <f>COUNTIF('Comparisons SAFIR'!$T$5:$T$10000,"software")</f>
        <v>22</v>
      </c>
      <c r="D5">
        <f>COUNTIF('Comparisons SAFIR'!$T$5:$T$10000,"Experimental tests, software")</f>
        <v>16</v>
      </c>
      <c r="E5" s="40">
        <f>SUM(B5:D5)</f>
        <v>133</v>
      </c>
    </row>
    <row r="8" spans="1:9" x14ac:dyDescent="0.3">
      <c r="I8" t="s">
        <v>2766</v>
      </c>
    </row>
    <row r="9" spans="1:9" x14ac:dyDescent="0.3">
      <c r="I9" s="46">
        <f>E5/'Stats Citations'!C64</f>
        <v>0.34455958549222798</v>
      </c>
    </row>
    <row r="12" spans="1:9" x14ac:dyDescent="0.3">
      <c r="I12" s="44" t="s">
        <v>2767</v>
      </c>
    </row>
    <row r="23" spans="1:13" x14ac:dyDescent="0.3">
      <c r="A23" s="56" t="s">
        <v>2721</v>
      </c>
      <c r="B23" s="56"/>
      <c r="C23" s="56"/>
      <c r="D23" s="56"/>
      <c r="E23" s="56"/>
      <c r="F23" s="56"/>
      <c r="G23" s="56"/>
    </row>
    <row r="25" spans="1:13" x14ac:dyDescent="0.3">
      <c r="A25" s="55" t="s">
        <v>2722</v>
      </c>
      <c r="B25" s="55"/>
      <c r="C25" s="55"/>
      <c r="D25" s="55"/>
      <c r="E25" s="55"/>
      <c r="F25" s="55"/>
    </row>
    <row r="26" spans="1:13" x14ac:dyDescent="0.3">
      <c r="B26" s="40" t="s">
        <v>2004</v>
      </c>
      <c r="C26" s="40" t="s">
        <v>2158</v>
      </c>
      <c r="D26" s="40" t="s">
        <v>2051</v>
      </c>
      <c r="E26" s="40" t="s">
        <v>2009</v>
      </c>
      <c r="F26" s="40" t="s">
        <v>2160</v>
      </c>
      <c r="G26" s="40" t="s">
        <v>2114</v>
      </c>
      <c r="H26" s="40" t="s">
        <v>2200</v>
      </c>
      <c r="I26" s="40" t="s">
        <v>2159</v>
      </c>
      <c r="J26" s="40" t="s">
        <v>1943</v>
      </c>
      <c r="K26" s="40" t="s">
        <v>2037</v>
      </c>
      <c r="L26" s="40" t="s">
        <v>2152</v>
      </c>
      <c r="M26" s="40" t="s">
        <v>2210</v>
      </c>
    </row>
    <row r="27" spans="1:13" x14ac:dyDescent="0.3">
      <c r="B27">
        <f>COUNTIF('Comparisons SAFIR'!$J$5:$J$10000,"*"&amp; B26 &amp;"*")</f>
        <v>17</v>
      </c>
      <c r="C27">
        <f>COUNTIF('Comparisons SAFIR'!$J$5:$J$10000,"*"&amp; C26 &amp;"*")</f>
        <v>45</v>
      </c>
      <c r="D27">
        <f>COUNTIF('Comparisons SAFIR'!$J$5:$J$10000,"*"&amp; D26 &amp;"*")</f>
        <v>33</v>
      </c>
      <c r="E27">
        <f>COUNTIF('Comparisons SAFIR'!$J$5:$J$10000,"*"&amp; E26 &amp;"*")</f>
        <v>15</v>
      </c>
      <c r="F27">
        <f>COUNTIF('Comparisons SAFIR'!$J$5:$J$10000,"*"&amp; F26 &amp;"*")</f>
        <v>14</v>
      </c>
      <c r="G27">
        <f>COUNTIF('Comparisons SAFIR'!$J$5:$J$10000,"*"&amp; G26 &amp;"*")</f>
        <v>6</v>
      </c>
      <c r="H27">
        <f>COUNTIF('Comparisons SAFIR'!$J$5:$J$10000,"*"&amp; H26 &amp;"*")</f>
        <v>4</v>
      </c>
      <c r="I27">
        <f>COUNTIF('Comparisons SAFIR'!$J$5:$J$10000,"*"&amp; I26 &amp;"*")</f>
        <v>2</v>
      </c>
      <c r="J27">
        <f>COUNTIF('Comparisons SAFIR'!$J$5:$J$10000,"*"&amp; J26 &amp;"*")</f>
        <v>15</v>
      </c>
      <c r="K27">
        <f>COUNTIF('Comparisons SAFIR'!$J$5:$J$10000,"*"&amp; K26 &amp;"*")</f>
        <v>13</v>
      </c>
      <c r="L27">
        <f>COUNTIF('Comparisons SAFIR'!$J$5:$J$10000,"*"&amp; L26 &amp;"*")</f>
        <v>3</v>
      </c>
      <c r="M27">
        <f>COUNTIF('Comparisons SAFIR'!$J$5:$J$10000,"*"&amp; M26 &amp;"*")</f>
        <v>3</v>
      </c>
    </row>
    <row r="47" ht="33" customHeight="1" x14ac:dyDescent="0.3"/>
    <row r="53" spans="1:13" x14ac:dyDescent="0.3">
      <c r="A53" s="55" t="s">
        <v>10</v>
      </c>
      <c r="B53" s="55"/>
      <c r="C53" s="55"/>
      <c r="D53" s="55"/>
      <c r="E53" s="55"/>
      <c r="F53" s="55"/>
    </row>
    <row r="54" spans="1:13" ht="43.2" x14ac:dyDescent="0.3">
      <c r="B54" s="34" t="s">
        <v>24</v>
      </c>
      <c r="C54" s="34" t="s">
        <v>2710</v>
      </c>
      <c r="D54" s="34" t="s">
        <v>1886</v>
      </c>
      <c r="E54" s="34" t="s">
        <v>2709</v>
      </c>
      <c r="F54" s="34" t="s">
        <v>2708</v>
      </c>
      <c r="G54" s="34" t="s">
        <v>2707</v>
      </c>
      <c r="I54" s="30" t="s">
        <v>2132</v>
      </c>
      <c r="J54" s="30" t="s">
        <v>1904</v>
      </c>
      <c r="K54" s="30" t="s">
        <v>2741</v>
      </c>
      <c r="L54" s="30" t="s">
        <v>2740</v>
      </c>
      <c r="M54" s="30" t="s">
        <v>2739</v>
      </c>
    </row>
    <row r="55" spans="1:13" x14ac:dyDescent="0.3">
      <c r="B55">
        <f>COUNTIF('Comparisons SAFIR'!$K$5:$K$10000,"*"&amp; B54 &amp;"*")</f>
        <v>83</v>
      </c>
      <c r="C55">
        <f>COUNTIF('Comparisons SAFIR'!$K$5:$K$10000,"*"&amp; C54 &amp;"*")</f>
        <v>75</v>
      </c>
      <c r="D55">
        <f>COUNTIF('Comparisons SAFIR'!$K$5:$K$10000,"*"&amp; D54 &amp;"*")</f>
        <v>11</v>
      </c>
      <c r="E55">
        <f>COUNTIF('Comparisons SAFIR'!$K$5:$K$10000,"*"&amp; E54 &amp;"*")</f>
        <v>10</v>
      </c>
      <c r="F55">
        <f>COUNTIF('Comparisons SAFIR'!$K$5:$K$10000,"*"&amp; F54 &amp;"*")</f>
        <v>9</v>
      </c>
      <c r="G55">
        <f>COUNTIF('Comparisons SAFIR'!$K$5:$K$10000,"*"&amp; G54 &amp;"*")</f>
        <v>3</v>
      </c>
      <c r="I55">
        <f>COUNTIF('Comparisons SAFIR'!$K$5:$K$10000,"*"&amp; I54 &amp;"*")</f>
        <v>36</v>
      </c>
      <c r="J55">
        <f>COUNTIF('Comparisons SAFIR'!$K$5:$K$10000,"*"&amp; J54 &amp;"*")</f>
        <v>1</v>
      </c>
      <c r="K55">
        <f>COUNTIF('Comparisons SAFIR'!$K$5:$K$10000,"*"&amp; K54 &amp;"*")</f>
        <v>1</v>
      </c>
      <c r="L55">
        <f>COUNTIF('Comparisons SAFIR'!$K$5:$K$10000,"*"&amp; L54 &amp;"*")</f>
        <v>1</v>
      </c>
      <c r="M55">
        <f>COUNTIF('Comparisons SAFIR'!$K$5:$K$10000,"*"&amp; M54 &amp;"*")</f>
        <v>1</v>
      </c>
    </row>
    <row r="81" spans="1:12" x14ac:dyDescent="0.3">
      <c r="A81" s="55" t="s">
        <v>2742</v>
      </c>
      <c r="B81" s="55"/>
      <c r="C81" s="55"/>
      <c r="D81" s="55"/>
      <c r="E81" s="55"/>
      <c r="F81" s="55"/>
    </row>
    <row r="82" spans="1:12" x14ac:dyDescent="0.3">
      <c r="B82" s="40" t="s">
        <v>2713</v>
      </c>
      <c r="C82" s="40"/>
      <c r="D82" s="40" t="s">
        <v>2712</v>
      </c>
      <c r="E82" s="40"/>
      <c r="F82" s="40"/>
      <c r="G82" s="40"/>
      <c r="H82" s="40"/>
      <c r="I82" s="40" t="s">
        <v>2711</v>
      </c>
      <c r="J82" s="40"/>
      <c r="K82" s="40"/>
      <c r="L82" s="42" t="s">
        <v>2057</v>
      </c>
    </row>
    <row r="83" spans="1:12" x14ac:dyDescent="0.3">
      <c r="B83" s="40" t="s">
        <v>1918</v>
      </c>
      <c r="C83" s="40" t="s">
        <v>2704</v>
      </c>
      <c r="D83" s="40" t="s">
        <v>1866</v>
      </c>
      <c r="E83" s="40" t="s">
        <v>2039</v>
      </c>
      <c r="F83" s="40" t="s">
        <v>1971</v>
      </c>
      <c r="G83" s="40" t="s">
        <v>2146</v>
      </c>
      <c r="H83" s="40" t="s">
        <v>2705</v>
      </c>
      <c r="I83" s="40" t="s">
        <v>74</v>
      </c>
      <c r="J83" s="40" t="s">
        <v>2706</v>
      </c>
      <c r="K83" s="40" t="s">
        <v>73</v>
      </c>
      <c r="L83" s="42" t="s">
        <v>2703</v>
      </c>
    </row>
    <row r="84" spans="1:12" x14ac:dyDescent="0.3">
      <c r="B84">
        <f>COUNTIF('Comparisons SAFIR'!$L$5:$L$10000,"*"&amp; B83 &amp;"*")</f>
        <v>38</v>
      </c>
      <c r="C84">
        <f>COUNTIF('Comparisons SAFIR'!$L$5:$L$10000,"*"&amp; C83 &amp;"*")</f>
        <v>4</v>
      </c>
      <c r="D84">
        <f>COUNTIF('Comparisons SAFIR'!$L$5:$L$10000,"*"&amp; D83 &amp;"*")</f>
        <v>36</v>
      </c>
      <c r="E84">
        <f>COUNTIF('Comparisons SAFIR'!$L$5:$L$10000,"*"&amp; E83 &amp;"*")</f>
        <v>25</v>
      </c>
      <c r="F84">
        <f>COUNTIF('Comparisons SAFIR'!$L$5:$L$10000,"*"&amp; F83 &amp;"*")</f>
        <v>9</v>
      </c>
      <c r="G84">
        <f>COUNTIF('Comparisons SAFIR'!$L$5:$L$10000,"*"&amp; G83 &amp;"*")</f>
        <v>9</v>
      </c>
      <c r="H84">
        <f>COUNTIF('Comparisons SAFIR'!$L$5:$L$10000,"*"&amp; H83 &amp;"*")</f>
        <v>8</v>
      </c>
      <c r="I84">
        <f>COUNTIF('Comparisons SAFIR'!$L$5:$L$10000,"*"&amp; I83 &amp;"*")</f>
        <v>11</v>
      </c>
      <c r="J84">
        <f>COUNTIF('Comparisons SAFIR'!$L$5:$L$10000,"*"&amp; J83 &amp;"*")</f>
        <v>8</v>
      </c>
      <c r="K84">
        <f>COUNTIF('Comparisons SAFIR'!$L$5:$L$10000,"*"&amp; K83 &amp;"*")</f>
        <v>7</v>
      </c>
      <c r="L84" s="44">
        <f>COUNTIF('Comparisons SAFIR'!$L$5:$L$10000,"*"&amp; L83 &amp;"*")</f>
        <v>0</v>
      </c>
    </row>
    <row r="87" spans="1:12" ht="14.4" customHeight="1" x14ac:dyDescent="0.3"/>
    <row r="108" ht="14.4" customHeight="1" x14ac:dyDescent="0.3"/>
    <row r="114" spans="1:6" x14ac:dyDescent="0.3">
      <c r="A114" s="55" t="s">
        <v>87</v>
      </c>
      <c r="B114" s="55"/>
      <c r="C114" s="55"/>
      <c r="D114" s="55"/>
      <c r="E114" s="55"/>
      <c r="F114" s="55"/>
    </row>
    <row r="115" spans="1:6" x14ac:dyDescent="0.3">
      <c r="B115" s="40" t="s">
        <v>84</v>
      </c>
      <c r="C115" s="40" t="s">
        <v>85</v>
      </c>
    </row>
    <row r="116" spans="1:6" x14ac:dyDescent="0.3">
      <c r="B116">
        <f>COUNTIF('Comparisons SAFIR'!$M$5:$M$10000,"*"&amp; B115 &amp;"*")</f>
        <v>78</v>
      </c>
      <c r="C116">
        <f>COUNTIF('Comparisons SAFIR'!$M$5:$M$10000,"*"&amp; C115 &amp;"*")</f>
        <v>100</v>
      </c>
    </row>
    <row r="139" spans="1:17" x14ac:dyDescent="0.3">
      <c r="A139" s="54" t="s">
        <v>2702</v>
      </c>
      <c r="B139" s="54"/>
      <c r="C139" s="54"/>
      <c r="D139" s="54"/>
      <c r="E139" s="54"/>
      <c r="I139" s="54" t="s">
        <v>2701</v>
      </c>
      <c r="J139" s="54"/>
      <c r="K139" s="54"/>
      <c r="L139" s="54"/>
      <c r="M139" s="54"/>
    </row>
    <row r="140" spans="1:17" x14ac:dyDescent="0.3">
      <c r="B140" s="41" t="s">
        <v>2082</v>
      </c>
      <c r="C140" s="41" t="s">
        <v>2080</v>
      </c>
      <c r="D140" s="41" t="s">
        <v>1891</v>
      </c>
      <c r="E140" s="41" t="s">
        <v>2696</v>
      </c>
      <c r="J140" s="41" t="s">
        <v>1875</v>
      </c>
      <c r="K140" s="41" t="s">
        <v>1868</v>
      </c>
      <c r="L140" s="41" t="s">
        <v>1902</v>
      </c>
      <c r="M140" s="41" t="s">
        <v>25</v>
      </c>
      <c r="N140" s="41" t="s">
        <v>2700</v>
      </c>
      <c r="O140" s="41" t="s">
        <v>2699</v>
      </c>
      <c r="P140" s="41" t="s">
        <v>2698</v>
      </c>
      <c r="Q140" s="41" t="s">
        <v>2696</v>
      </c>
    </row>
    <row r="141" spans="1:17" x14ac:dyDescent="0.3">
      <c r="B141">
        <f>COUNTIF('Comparisons SAFIR'!$N$5:$N$10000,"*"&amp; B140 &amp;"*")</f>
        <v>11</v>
      </c>
      <c r="C141">
        <f>COUNTIF('Comparisons SAFIR'!$N$5:$N$10000,"*"&amp; C140 &amp;"*")</f>
        <v>67</v>
      </c>
      <c r="D141">
        <f>COUNTIF('Comparisons SAFIR'!$N$5:$N$10000,"*"&amp; D140 &amp;"*")</f>
        <v>5</v>
      </c>
      <c r="E141">
        <f>COUNTIF('Comparisons SAFIR'!$N$5:$N$10000,"NA")</f>
        <v>6</v>
      </c>
      <c r="J141">
        <f>COUNTIF('Comparisons SAFIR'!$O$5:$O$10000,"*"&amp; J140 &amp;"*")</f>
        <v>4</v>
      </c>
      <c r="K141">
        <f>COUNTIF('Comparisons SAFIR'!$O$5:$O$10000,"*"&amp; K140 &amp;"*")</f>
        <v>37</v>
      </c>
      <c r="L141">
        <f>COUNTIF('Comparisons SAFIR'!$O$5:$O$10000,"*"&amp; L140 &amp;"*")</f>
        <v>32</v>
      </c>
      <c r="M141">
        <f>COUNTIF('Comparisons SAFIR'!$O$5:$O$10000,"*"&amp; M140 &amp;"*")</f>
        <v>36</v>
      </c>
      <c r="N141">
        <f>COUNTIF('Comparisons SAFIR'!$O$5:$O$10000,"*"&amp; N140 &amp;"*")</f>
        <v>3</v>
      </c>
      <c r="O141">
        <f>COUNTIF('Comparisons SAFIR'!$O$5:$O$10000,"*"&amp; O140 &amp;"*")</f>
        <v>2</v>
      </c>
      <c r="P141">
        <f>COUNTIF('Comparisons SAFIR'!$O$5:$O$10000,"*"&amp; P140 &amp;"*")</f>
        <v>1</v>
      </c>
      <c r="Q141">
        <f>COUNTIF('Comparisons SAFIR'!$O$5:$O$10000,"NA")</f>
        <v>5</v>
      </c>
    </row>
    <row r="158" spans="10:10" x14ac:dyDescent="0.3">
      <c r="J158" s="41"/>
    </row>
    <row r="168" spans="1:12" x14ac:dyDescent="0.3">
      <c r="A168" s="55" t="s">
        <v>2697</v>
      </c>
      <c r="B168" s="55"/>
      <c r="C168" s="55"/>
      <c r="D168" s="55"/>
      <c r="E168" s="55"/>
      <c r="F168" s="55"/>
    </row>
    <row r="169" spans="1:12" x14ac:dyDescent="0.3">
      <c r="B169" s="40" t="s">
        <v>38</v>
      </c>
      <c r="C169" s="40" t="s">
        <v>60</v>
      </c>
      <c r="D169" s="40" t="s">
        <v>2240</v>
      </c>
      <c r="E169" s="40" t="s">
        <v>2238</v>
      </c>
      <c r="F169" s="40" t="s">
        <v>2036</v>
      </c>
      <c r="G169" s="40" t="s">
        <v>2012</v>
      </c>
      <c r="H169" s="40" t="s">
        <v>2591</v>
      </c>
      <c r="I169" s="40" t="s">
        <v>2165</v>
      </c>
      <c r="J169" s="40" t="s">
        <v>2102</v>
      </c>
      <c r="K169" s="40" t="s">
        <v>90</v>
      </c>
      <c r="L169" s="40" t="s">
        <v>2696</v>
      </c>
    </row>
    <row r="170" spans="1:12" x14ac:dyDescent="0.3">
      <c r="B170">
        <f>COUNTIF('Comparisons SAFIR'!$P$5:$P$10000,"*"&amp; B169 &amp;"*")</f>
        <v>65</v>
      </c>
      <c r="C170">
        <f>COUNTIF('Comparisons SAFIR'!$P$5:$P$10000,"*"&amp; C169 &amp;"*")</f>
        <v>8</v>
      </c>
      <c r="D170">
        <f>COUNTIF('Comparisons SAFIR'!$P$5:$P$10000,"*"&amp; D169 &amp;"*")</f>
        <v>6</v>
      </c>
      <c r="E170">
        <f>COUNTIF('Comparisons SAFIR'!$P$5:$P$10000,"*"&amp; E169 &amp;"*")</f>
        <v>2</v>
      </c>
      <c r="F170">
        <f>COUNTIF('Comparisons SAFIR'!$P$5:$P$10000,"*"&amp; F169 &amp;"*")</f>
        <v>24</v>
      </c>
      <c r="G170">
        <f>COUNTIF('Comparisons SAFIR'!$P$5:$P$10000,"*"&amp; G169 &amp;"*")</f>
        <v>15</v>
      </c>
      <c r="H170">
        <f>COUNTIF('Comparisons SAFIR'!$P$5:$P$10000,"*"&amp; H169 &amp;"*")</f>
        <v>8</v>
      </c>
      <c r="I170">
        <f>COUNTIF('Comparisons SAFIR'!$P$5:$P$10000,"*"&amp; I169 &amp;"*")</f>
        <v>2</v>
      </c>
      <c r="J170">
        <f>COUNTIF('Comparisons SAFIR'!$P$5:$P$10000,"*"&amp; J169 &amp;"*")</f>
        <v>5</v>
      </c>
      <c r="K170">
        <f>COUNTIF('Comparisons SAFIR'!$P$5:$P$10000,"*"&amp; K169 &amp;"*")</f>
        <v>3</v>
      </c>
      <c r="L170">
        <f>COUNTIF('Comparisons SAFIR'!$P$5:$P$10000,"*NA*")</f>
        <v>19</v>
      </c>
    </row>
    <row r="197" spans="1:7" x14ac:dyDescent="0.3">
      <c r="A197" s="56" t="s">
        <v>2714</v>
      </c>
      <c r="B197" s="56"/>
      <c r="C197" s="56"/>
      <c r="D197" s="56"/>
      <c r="E197" s="56"/>
      <c r="F197" s="56"/>
      <c r="G197" s="56"/>
    </row>
    <row r="198" spans="1:7" x14ac:dyDescent="0.3">
      <c r="B198" s="35" t="s">
        <v>2779</v>
      </c>
      <c r="C198" s="36" t="s">
        <v>2778</v>
      </c>
      <c r="D198" s="37" t="s">
        <v>898</v>
      </c>
      <c r="E198" s="38" t="s">
        <v>900</v>
      </c>
      <c r="F198" s="39" t="s">
        <v>897</v>
      </c>
    </row>
    <row r="199" spans="1:7" x14ac:dyDescent="0.3">
      <c r="B199">
        <f>COUNTIF('Comparisons SAFIR'!$V$5:$V$10000,"*"&amp; B198 &amp;"*")</f>
        <v>0</v>
      </c>
      <c r="C199">
        <f>COUNTIF('Comparisons SAFIR'!$V$5:$V$10000,"*"&amp; C198 &amp;"*")</f>
        <v>2</v>
      </c>
      <c r="D199">
        <f>COUNTIF('Comparisons SAFIR'!$V$5:$V$10000,"*"&amp; D198 &amp;"*")</f>
        <v>18</v>
      </c>
      <c r="E199">
        <f>COUNTIF('Comparisons SAFIR'!$V$5:$V$10000,"*"&amp; E198 &amp;"*")</f>
        <v>113</v>
      </c>
      <c r="F199">
        <f>COUNTIF('Comparisons SAFIR'!$V$5:$V$10000,"*"&amp; F198 &amp;"*")</f>
        <v>41</v>
      </c>
    </row>
  </sheetData>
  <mergeCells count="10">
    <mergeCell ref="I139:M139"/>
    <mergeCell ref="A168:F168"/>
    <mergeCell ref="A3:G3"/>
    <mergeCell ref="A23:G23"/>
    <mergeCell ref="A197:G197"/>
    <mergeCell ref="A25:F25"/>
    <mergeCell ref="A53:F53"/>
    <mergeCell ref="A81:F81"/>
    <mergeCell ref="A114:F114"/>
    <mergeCell ref="A139:E13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Citations SAFIR</vt:lpstr>
      <vt:lpstr>Stats Citations</vt:lpstr>
      <vt:lpstr>Comparisons SAFIR</vt:lpstr>
      <vt:lpstr>Stats Comparisons</vt:lpstr>
      <vt:lpstr>'Citations SAFIR'!citation</vt:lpstr>
      <vt:lpstr>'Citations SAFIR'!Print_Area</vt:lpstr>
      <vt:lpstr>'Comparisons SAFIR'!Print_Area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cp:lastPrinted>2017-08-28T12:28:02Z</cp:lastPrinted>
  <dcterms:created xsi:type="dcterms:W3CDTF">2017-02-21T12:20:26Z</dcterms:created>
  <dcterms:modified xsi:type="dcterms:W3CDTF">2018-04-24T09:03:19Z</dcterms:modified>
</cp:coreProperties>
</file>